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" sheetId="1" state="visible" r:id="rId3"/>
    <sheet name="ASSUMPTIONS" sheetId="2" state="visible" r:id="rId4"/>
    <sheet name="LBA DETAIL" sheetId="3" state="visible" r:id="rId5"/>
    <sheet name="DTU DETAIL" sheetId="4" state="visible" r:id="rId6"/>
    <sheet name="NABA DETAIL" sheetId="5" state="visible" r:id="rId7"/>
    <sheet name="SAVINGS SUMMARY" sheetId="6" state="visible" r:id="rId8"/>
    <sheet name="ICR MODEL" sheetId="7" state="visible" r:id="rId9"/>
    <sheet name="CHARTS" sheetId="8" state="visible" r:id="rId10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<sst xmlns="http://schemas.openxmlformats.org/spreadsheetml/2006/main" count="276" uniqueCount="186">
  <si>
    <t xml:space="preserve">DI TRAN ENTERPRISE  ·  AI AUTOMATION COST-SAVINGS MODEL</t>
  </si>
  <si>
    <t xml:space="preserve">Five-Year Financial Projection  |  Louisville Beauty Academy + Di Tran University + NABA</t>
  </si>
  <si>
    <t xml:space="preserve">Prepared for: Rick Dye Jr., CFO  |  Confidential — Grant, Funding &amp; Bid Proposal Use</t>
  </si>
  <si>
    <t xml:space="preserve">Model Date: May 2026  |  Base Year: 2025  |  Horizon: 2025–2029</t>
  </si>
  <si>
    <t xml:space="preserve">MODEL PHILOSOPHY: AI AS INFRASTRUCTURE — NOT AN EXPENSE</t>
  </si>
  <si>
    <t xml:space="preserve">This model quantifies the five-year cumulative cost avoided by Di Tran Enterprise operating
Louisville Beauty Academy (LBA), Di Tran University (DTU), and NABA with a 100% AI-driven,
OpenClaw-powered, single-operator (one person, A-to-Z) content, compliance, and accessibility
infrastructure — versus the traditional manual-labor model used by comparable institutions.
All content: video • audio • text • interactive AI • adaptive courseware is generated, distributed
and maintained autonomously. The 'Intelligent Content Refresh' (ICR) layer ensures all material
self-updates as regulation, curriculum, and market data change — eliminating version-decay costs.</t>
  </si>
  <si>
    <t xml:space="preserve">TOTAL 5-YR SAVINGS</t>
  </si>
  <si>
    <t xml:space="preserve">TRAD. 5-YR COST</t>
  </si>
  <si>
    <t xml:space="preserve">AI 5-YR COST</t>
  </si>
  <si>
    <t xml:space="preserve">AVG COST REDUCTION</t>
  </si>
  <si>
    <t xml:space="preserve">AI INVESTMENT ROI</t>
  </si>
  <si>
    <t xml:space="preserve">WORKBOOK NAVIGATION</t>
  </si>
  <si>
    <t xml:space="preserve">COVER</t>
  </si>
  <si>
    <t xml:space="preserve">Executive summary, KPIs, model philosophy</t>
  </si>
  <si>
    <t xml:space="preserve">ASSUMPTIONS</t>
  </si>
  <si>
    <t xml:space="preserve">All hardcoded inputs — change here to run scenarios</t>
  </si>
  <si>
    <t xml:space="preserve">LBA DETAIL</t>
  </si>
  <si>
    <t xml:space="preserve">Louisville Beauty Academy — module-by-module cost model</t>
  </si>
  <si>
    <t xml:space="preserve">DTU DETAIL</t>
  </si>
  <si>
    <t xml:space="preserve">Di Tran University — course &amp; content cost model</t>
  </si>
  <si>
    <t xml:space="preserve">NABA DETAIL</t>
  </si>
  <si>
    <t xml:space="preserve">NABA / Enterprise-wide operations cost model</t>
  </si>
  <si>
    <t xml:space="preserve">SAVINGS SUMMARY</t>
  </si>
  <si>
    <t xml:space="preserve">Consolidated 5-year savings waterfall + ROI bridge</t>
  </si>
  <si>
    <t xml:space="preserve">ICR MODEL</t>
  </si>
  <si>
    <t xml:space="preserve">Intelligent Content Refresh — adaptive content savings</t>
  </si>
  <si>
    <t xml:space="preserve">CHARTS</t>
  </si>
  <si>
    <t xml:space="preserve">Visual exhibits for board, grant, and bid presentations</t>
  </si>
  <si>
    <t xml:space="preserve">CONFIDENTIAL  |  Di Tran Enterprise  |  Louisville, Kentucky  |  For Grant, Funding &amp; Bid Proposal Use Only  |  May 2026</t>
  </si>
  <si>
    <t xml:space="preserve">MODEL ASSUMPTIONS — ALL BLUE CELLS ARE INPUTS</t>
  </si>
  <si>
    <t xml:space="preserve">Parameter</t>
  </si>
  <si>
    <t xml:space="preserve">Value</t>
  </si>
  <si>
    <t xml:space="preserve">Source / Notes</t>
  </si>
  <si>
    <t xml:space="preserve">TRADITIONAL COST BASELINE (Industry Standard 2025)</t>
  </si>
  <si>
    <t xml:space="preserve">Audit Cost — LBA/50-page site ($/yr)</t>
  </si>
  <si>
    <t xml:space="preserve">Source: DOJ Rule 2024; WCAG industry survey</t>
  </si>
  <si>
    <t xml:space="preserve">Remediation Cost — LBA initial ($/yr)</t>
  </si>
  <si>
    <t xml:space="preserve">Source: Paper §2 — small biz 50-pg baseline</t>
  </si>
  <si>
    <t xml:space="preserve">Annual Maintenance — LBA ($/yr)</t>
  </si>
  <si>
    <t xml:space="preserve">Traditional monitoring + updates</t>
  </si>
  <si>
    <t xml:space="preserve">Video Captioning — per minute ($)</t>
  </si>
  <si>
    <t xml:space="preserve">Source: Paper §2 avg $3-$10/min</t>
  </si>
  <si>
    <t xml:space="preserve">Audio Description — per minute ($)</t>
  </si>
  <si>
    <t xml:space="preserve">Source: Paper §2 avg $15-$30/min</t>
  </si>
  <si>
    <t xml:space="preserve">PDF Remediation — per page ($)</t>
  </si>
  <si>
    <t xml:space="preserve">Source: Paper §2 $5-$25/pg</t>
  </si>
  <si>
    <t xml:space="preserve">Manual Course Dev — per hr ($)</t>
  </si>
  <si>
    <t xml:space="preserve">US avg instructional design rate 2025</t>
  </si>
  <si>
    <t xml:space="preserve">Legal/Settlement Risk Annual ($)</t>
  </si>
  <si>
    <t xml:space="preserve">Avg small biz ADA settlement probability-weighted</t>
  </si>
  <si>
    <t xml:space="preserve">AI INFRASTRUCTURE COST (OpenClaw + Automation Stack)</t>
  </si>
  <si>
    <t xml:space="preserve">AI Subscription/Infra — monthly ($)</t>
  </si>
  <si>
    <t xml:space="preserve">OpenClaw server + Ollama + APIs</t>
  </si>
  <si>
    <t xml:space="preserve">Human Oversight Hours — per month (hrs)</t>
  </si>
  <si>
    <t xml:space="preserve">Single operator (Mason model — 1 person A-to-Z)</t>
  </si>
  <si>
    <t xml:space="preserve">Operator Hourly Cost ($)</t>
  </si>
  <si>
    <t xml:space="preserve">Di Tran Enterprise internal rate</t>
  </si>
  <si>
    <t xml:space="preserve">AI Video Production Cost — per min ($)</t>
  </si>
  <si>
    <t xml:space="preserve">ElevenLabs + HeyGen synthesis rate 2025</t>
  </si>
  <si>
    <t xml:space="preserve">AI Audio Narration — per min ($)</t>
  </si>
  <si>
    <t xml:space="preserve">TTS at scale, Eleven/OpenAI</t>
  </si>
  <si>
    <t xml:space="preserve">AI PDF Accessibility — per page ($)</t>
  </si>
  <si>
    <t xml:space="preserve">GPT-4o vision + auto-tagging pipeline</t>
  </si>
  <si>
    <t xml:space="preserve">AI Course Dev — per hr equivalent ($)</t>
  </si>
  <si>
    <t xml:space="preserve">Prompt engineering + AI generation</t>
  </si>
  <si>
    <t xml:space="preserve">Annual Infra Growth Rate (%)</t>
  </si>
  <si>
    <t xml:space="preserve">Cloud cost inflation assumption</t>
  </si>
  <si>
    <t xml:space="preserve">CONTENT VOLUME — LBA (Louisville Beauty Academy)</t>
  </si>
  <si>
    <t xml:space="preserve">Video Content — hours produced/year</t>
  </si>
  <si>
    <t xml:space="preserve">Classes, tutorials, compliance, marketing</t>
  </si>
  <si>
    <t xml:space="preserve">Audio Narration — hours produced/year</t>
  </si>
  <si>
    <t xml:space="preserve">Podcast, course audio, accessibility</t>
  </si>
  <si>
    <t xml:space="preserve">PDF/Documents — pages per year</t>
  </si>
  <si>
    <t xml:space="preserve">Handbooks, SAP, transcripts, forms</t>
  </si>
  <si>
    <t xml:space="preserve">Course Modules Created — per year</t>
  </si>
  <si>
    <t xml:space="preserve">New + updated curriculum modules</t>
  </si>
  <si>
    <t xml:space="preserve">Social/Marketing Posts — per month</t>
  </si>
  <si>
    <t xml:space="preserve">Video, graphic, text content</t>
  </si>
  <si>
    <t xml:space="preserve">ICR Refresh Cycles — per year</t>
  </si>
  <si>
    <t xml:space="preserve">Quarterly Intelligent Content Refresh</t>
  </si>
  <si>
    <t xml:space="preserve">CONTENT VOLUME — DTU (Di Tran University)</t>
  </si>
  <si>
    <t xml:space="preserve">DTU Course Video — hours/year</t>
  </si>
  <si>
    <t xml:space="preserve">Full online course library</t>
  </si>
  <si>
    <t xml:space="preserve">DTU Audio/Podcast — hours/year</t>
  </si>
  <si>
    <t xml:space="preserve">Learning podcasts, multilingual</t>
  </si>
  <si>
    <t xml:space="preserve">DTU PDF/Docs — pages/year</t>
  </si>
  <si>
    <t xml:space="preserve">Course materials, research, policy</t>
  </si>
  <si>
    <t xml:space="preserve">DTU Course Modules — per year</t>
  </si>
  <si>
    <t xml:space="preserve">Higher volume: university scale</t>
  </si>
  <si>
    <t xml:space="preserve">DTU ICR Refresh Cycles — per year</t>
  </si>
  <si>
    <t xml:space="preserve">Bi-monthly refresh (regulation-linked)</t>
  </si>
  <si>
    <t xml:space="preserve">CONTENT VOLUME — NABA / ENTERPRISE OPS</t>
  </si>
  <si>
    <t xml:space="preserve">NABA/Enterprise Video — hours/year</t>
  </si>
  <si>
    <t xml:space="preserve">Advocacy, training, events</t>
  </si>
  <si>
    <t xml:space="preserve">NABA Docs/PDF — pages/year</t>
  </si>
  <si>
    <t xml:space="preserve">Policy briefs, grant docs, reports</t>
  </si>
  <si>
    <t xml:space="preserve">Enterprise Marketing Posts — per month</t>
  </si>
  <si>
    <t xml:space="preserve">Multi-brand content automation</t>
  </si>
  <si>
    <t xml:space="preserve">Grant/Bid Docs Generated — per year</t>
  </si>
  <si>
    <t xml:space="preserve">WIOA, SBA, state grants</t>
  </si>
  <si>
    <t xml:space="preserve">GROWTH &amp; SCALING ASSUMPTIONS</t>
  </si>
  <si>
    <t xml:space="preserve">Content Volume Growth Rate — yr 2-5 (%/yr)</t>
  </si>
  <si>
    <t xml:space="preserve">20% YoY content growth as school scales</t>
  </si>
  <si>
    <t xml:space="preserve">Traditional Cost Inflation (%/yr)</t>
  </si>
  <si>
    <t xml:space="preserve">Labor cost inflation 6%/yr</t>
  </si>
  <si>
    <t xml:space="preserve">AI Cost per Unit Deflation (%/yr)</t>
  </si>
  <si>
    <t xml:space="preserve">AI unit costs drop ~12%/yr (Moore analog)</t>
  </si>
  <si>
    <t xml:space="preserve">ICR Value Multiplier (x manual update cost)</t>
  </si>
  <si>
    <t xml:space="preserve">Each ICR cycle = 3.5x manual update equiv.</t>
  </si>
  <si>
    <t xml:space="preserve">⚠  ALL YELLOW-HIGHLIGHTED CELLS are key assumptions. Change values in column C to run scenarios. All downstream sheets update automatically.</t>
  </si>
  <si>
    <t xml:space="preserve">Louisville Beauty Academy (LBA)  |  AI vs. Traditional 5-Year Cost Detail</t>
  </si>
  <si>
    <t xml:space="preserve">Cost Category</t>
  </si>
  <si>
    <t xml:space="preserve">Trad. 2025</t>
  </si>
  <si>
    <t xml:space="preserve">Trad. 2026</t>
  </si>
  <si>
    <t xml:space="preserve">Trad. 2027</t>
  </si>
  <si>
    <t xml:space="preserve">Trad. 2028</t>
  </si>
  <si>
    <t xml:space="preserve">Trad. 2029</t>
  </si>
  <si>
    <t xml:space="preserve">5-Yr Trad Total</t>
  </si>
  <si>
    <t xml:space="preserve">AI 2025</t>
  </si>
  <si>
    <t xml:space="preserve">AI 2026</t>
  </si>
  <si>
    <t xml:space="preserve">AI 2027</t>
  </si>
  <si>
    <t xml:space="preserve">AI 2028</t>
  </si>
  <si>
    <t xml:space="preserve">AI 2029</t>
  </si>
  <si>
    <t xml:space="preserve">5-Yr AI Total</t>
  </si>
  <si>
    <t xml:space="preserve">TRADITIONAL MODEL — YEAR-BY-YEAR COST</t>
  </si>
  <si>
    <t xml:space="preserve">Video Captioning</t>
  </si>
  <si>
    <t xml:space="preserve">Audio Description</t>
  </si>
  <si>
    <t xml:space="preserve">PDF/Doc Remediation</t>
  </si>
  <si>
    <t xml:space="preserve">Course Module Dev</t>
  </si>
  <si>
    <t xml:space="preserve">ADA Audit &amp; Maintenance</t>
  </si>
  <si>
    <t xml:space="preserve">Legal/Compliance Risk</t>
  </si>
  <si>
    <t xml:space="preserve">Content Refresh (ICR equiv.)</t>
  </si>
  <si>
    <t xml:space="preserve">TOTAL TRADITIONAL COST</t>
  </si>
  <si>
    <t xml:space="preserve">AI-NATIVE MODEL (OPENCLAW + AUTOMATION) — YEAR-BY-YEAR COST</t>
  </si>
  <si>
    <t xml:space="preserve">AI Video Production</t>
  </si>
  <si>
    <t xml:space="preserve">AI Audio Narration</t>
  </si>
  <si>
    <t xml:space="preserve">AI PDF Auto-Tagging</t>
  </si>
  <si>
    <t xml:space="preserve">AI Course Dev (Prompt Eng.)</t>
  </si>
  <si>
    <t xml:space="preserve">AI Infra (OpenClaw/APIs)</t>
  </si>
  <si>
    <t xml:space="preserve">Human Oversight (Operator)</t>
  </si>
  <si>
    <t xml:space="preserve">ICR Automated Refresh</t>
  </si>
  <si>
    <t xml:space="preserve">TOTAL AI COST</t>
  </si>
  <si>
    <t xml:space="preserve">ANNUAL SAVINGS BRIDGE</t>
  </si>
  <si>
    <t xml:space="preserve">Annual Savings (Trad – AI)</t>
  </si>
  <si>
    <t xml:space="preserve">Cumulative Savings</t>
  </si>
  <si>
    <t xml:space="preserve">Cost Reduction (%)</t>
  </si>
  <si>
    <t xml:space="preserve">Di Tran University (DTU)  |  AI vs. Traditional 5-Year Cost Detail</t>
  </si>
  <si>
    <t xml:space="preserve">NABA / Enterprise Operations  |  AI vs. Traditional 5-Year Cost Detail</t>
  </si>
  <si>
    <t xml:space="preserve">DI TRAN ENTERPRISE — CONSOLIDATED 5-YEAR SAVINGS SUMMARY</t>
  </si>
  <si>
    <t xml:space="preserve">Entity / Category</t>
  </si>
  <si>
    <t xml:space="preserve">2025</t>
  </si>
  <si>
    <t xml:space="preserve">2026</t>
  </si>
  <si>
    <t xml:space="preserve">2027</t>
  </si>
  <si>
    <t xml:space="preserve">2028</t>
  </si>
  <si>
    <t xml:space="preserve">2029</t>
  </si>
  <si>
    <t xml:space="preserve">5-Yr Total</t>
  </si>
  <si>
    <t xml:space="preserve">TRADITIONAL MODEL — TOTAL ANNUAL COST BY ENTITY</t>
  </si>
  <si>
    <t xml:space="preserve">Louisville Beauty Academy (LBA)</t>
  </si>
  <si>
    <t xml:space="preserve">Di Tran University (DTU)</t>
  </si>
  <si>
    <t xml:space="preserve">NABA / Enterprise Ops</t>
  </si>
  <si>
    <t xml:space="preserve">TOTAL TRADITIONAL</t>
  </si>
  <si>
    <t xml:space="preserve">AI-NATIVE MODEL — TOTAL ANNUAL COST BY ENTITY</t>
  </si>
  <si>
    <t xml:space="preserve">CONSOLIDATED SAVINGS WATERFALL</t>
  </si>
  <si>
    <t xml:space="preserve">Annual Net Savings</t>
  </si>
  <si>
    <t xml:space="preserve">Cost Reduction %</t>
  </si>
  <si>
    <t xml:space="preserve">ROI (Savings / AI Cost)</t>
  </si>
  <si>
    <t xml:space="preserve">5-YR TOTAL TRAD COST</t>
  </si>
  <si>
    <t xml:space="preserve">INTELLIGENT CONTENT REFRESH (ICR) — 5-YEAR MODEL</t>
  </si>
  <si>
    <t xml:space="preserve">ICR is the OpenClaw AI layer that monitors regulatory changes (KRS 317A, WIOA, DOJ ADA rules), curriculum standards, and market shifts — and auto-regenerates affected content across LBA, DTU, and NABA without human initiation. Each ICR cycle replaces what would otherwise be a manual content-revision sprint costing $2,500–$8,000 per cycle in staff time and consultant fees.</t>
  </si>
  <si>
    <t xml:space="preserve">ICR Dimension</t>
  </si>
  <si>
    <t xml:space="preserve">Regulatory Refresh Cycles — LBA</t>
  </si>
  <si>
    <t xml:space="preserve">Regulatory Refresh Cycles — DTU</t>
  </si>
  <si>
    <t xml:space="preserve">Regulatory Refresh Cycles — NABA</t>
  </si>
  <si>
    <t xml:space="preserve">Total ICR Cycles (All Entities)</t>
  </si>
  <si>
    <t xml:space="preserve">ICR COST COMPARISON</t>
  </si>
  <si>
    <t xml:space="preserve">Manual Update Cost per Cycle ($)</t>
  </si>
  <si>
    <t xml:space="preserve">AI ICR Cost per Cycle ($)</t>
  </si>
  <si>
    <t xml:space="preserve">Manual Total Cost (All Cycles)</t>
  </si>
  <si>
    <t xml:space="preserve">AI ICR Total Cost (All Cycles)</t>
  </si>
  <si>
    <t xml:space="preserve">ICR Savings</t>
  </si>
  <si>
    <t xml:space="preserve">INTELLIGENT CONTENT REFRESH — STRATEGIC RATIONALE
Every time Kentucky updates cosmetology regulations (KRS 317A), WIOA reauthorization changes funding rules, or WCAG standards are revised, traditional institutions face a $5,000–$15,000 manual remediation sprint. LBA/DTU's OpenClaw ICR layer monitors these feeds in real-time and autonomously re-generates all affected course slides, student handbooks, compliance checklists, website FAQs, and accessibility layers — without any human initiation. The ICR layer is the financial multiplier that makes the AI model increasingly cost-superior over time as content libraries grow and regulatory complexity increases.</t>
  </si>
  <si>
    <t xml:space="preserve">VISUAL EXHIBITS — FOR BOARD, GRANT &amp; BID PRESENTATIONS</t>
  </si>
  <si>
    <t xml:space="preserve">Year</t>
  </si>
  <si>
    <t xml:space="preserve">Traditional Total</t>
  </si>
  <si>
    <t xml:space="preserve">AI Total</t>
  </si>
  <si>
    <t xml:space="preserve">Annual Savings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</si>
</sst>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;&quot;($&quot;#,##0\);\-"/>
    <numFmt numFmtId="166" formatCode="0.0%;\(0.0%\);\-"/>
    <numFmt numFmtId="167" formatCode="0.0\x"/>
    <numFmt numFmtId="168" formatCode="\$#,##0.00;&quot;($&quot;#,##0.00\);\-"/>
    <numFmt numFmtId="169" formatCode="#,##0;\(#,##0\);\-"/>
  </numFmts>
  <fonts count="4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C8972B"/>
      <name val="Calibri"/>
      <family val="0"/>
      <charset val="1"/>
    </font>
    <font>
      <sz val="12"/>
      <color rgb="FFFFFFFF"/>
      <name val="Calibri"/>
      <family val="0"/>
      <charset val="1"/>
    </font>
    <font>
      <sz val="10"/>
      <color rgb="FFBDC3C7"/>
      <name val="Calibri"/>
      <family val="0"/>
      <charset val="1"/>
    </font>
    <font>
      <b val="true"/>
      <sz val="13"/>
      <color rgb="FFC8972B"/>
      <name val="Calibri"/>
      <family val="0"/>
      <charset val="1"/>
    </font>
    <font>
      <sz val="10"/>
      <color rgb="FFFFFFFF"/>
      <name val="Calibri"/>
      <family val="0"/>
      <charset val="1"/>
    </font>
    <font>
      <sz val="8"/>
      <color rgb="FFBDC3C7"/>
      <name val="Calibri"/>
      <family val="0"/>
      <charset val="1"/>
    </font>
    <font>
      <b val="true"/>
      <sz val="16"/>
      <color rgb="FFC8972B"/>
      <name val="Calibri"/>
      <family val="0"/>
      <charset val="1"/>
    </font>
    <font>
      <b val="true"/>
      <sz val="16"/>
      <color rgb="FFE74C3C"/>
      <name val="Calibri"/>
      <family val="0"/>
      <charset val="1"/>
    </font>
    <font>
      <b val="true"/>
      <sz val="16"/>
      <color rgb="FF2ECC71"/>
      <name val="Calibri"/>
      <family val="0"/>
      <charset val="1"/>
    </font>
    <font>
      <b val="true"/>
      <sz val="16"/>
      <color rgb="FF2E86AB"/>
      <name val="Calibri"/>
      <family val="0"/>
      <charset val="1"/>
    </font>
    <font>
      <b val="true"/>
      <sz val="16"/>
      <color rgb="FF8E44AD"/>
      <name val="Calibri"/>
      <family val="0"/>
      <charset val="1"/>
    </font>
    <font>
      <b val="true"/>
      <sz val="11"/>
      <color rgb="FFC8972B"/>
      <name val="Calibri"/>
      <family val="0"/>
      <charset val="1"/>
    </font>
    <font>
      <b val="true"/>
      <sz val="10"/>
      <color rgb="FFC8972B"/>
      <name val="Calibri"/>
      <family val="0"/>
      <charset val="1"/>
    </font>
    <font>
      <i val="true"/>
      <sz val="8"/>
      <color rgb="FFBDC3C7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0D1B2A"/>
      <name val="Calibri"/>
      <family val="0"/>
      <charset val="1"/>
    </font>
    <font>
      <sz val="10"/>
      <color rgb="FF0D1B2A"/>
      <name val="Calibri"/>
      <family val="0"/>
      <charset val="1"/>
    </font>
    <font>
      <sz val="10"/>
      <color rgb="FF0000FF"/>
      <name val="Calibri"/>
      <family val="0"/>
      <charset val="1"/>
    </font>
    <font>
      <i val="true"/>
      <sz val="9"/>
      <color rgb="FFBDC3C7"/>
      <name val="Calibri"/>
      <family val="0"/>
      <charset val="1"/>
    </font>
    <font>
      <b val="true"/>
      <sz val="9"/>
      <color rgb="FF0D1B2A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sz val="9"/>
      <color rgb="FFE74C3C"/>
      <name val="Calibri"/>
      <family val="0"/>
      <charset val="1"/>
    </font>
    <font>
      <b val="true"/>
      <sz val="9"/>
      <color rgb="FFE74C3C"/>
      <name val="Calibri"/>
      <family val="0"/>
      <charset val="1"/>
    </font>
    <font>
      <b val="true"/>
      <sz val="10"/>
      <color rgb="FF2ECC71"/>
      <name val="Calibri"/>
      <family val="0"/>
      <charset val="1"/>
    </font>
    <font>
      <sz val="9"/>
      <color rgb="FF2ECC71"/>
      <name val="Calibri"/>
      <family val="0"/>
      <charset val="1"/>
    </font>
    <font>
      <b val="true"/>
      <sz val="9"/>
      <color rgb="FF2ECC71"/>
      <name val="Calibri"/>
      <family val="0"/>
      <charset val="1"/>
    </font>
    <font>
      <b val="true"/>
      <sz val="10"/>
      <color rgb="FF2E86AB"/>
      <name val="Calibri"/>
      <family val="0"/>
      <charset val="1"/>
    </font>
    <font>
      <b val="true"/>
      <sz val="14"/>
      <color rgb="FFC8972B"/>
      <name val="Calibri"/>
      <family val="0"/>
      <charset val="1"/>
    </font>
    <font>
      <b val="true"/>
      <sz val="11"/>
      <color rgb="FFE74C3C"/>
      <name val="Calibri"/>
      <family val="0"/>
      <charset val="1"/>
    </font>
    <font>
      <sz val="10"/>
      <color rgb="FFE74C3C"/>
      <name val="Calibri"/>
      <family val="0"/>
      <charset val="1"/>
    </font>
    <font>
      <b val="true"/>
      <sz val="10"/>
      <color rgb="FFE74C3C"/>
      <name val="Calibri"/>
      <family val="0"/>
      <charset val="1"/>
    </font>
    <font>
      <b val="true"/>
      <sz val="10"/>
      <color rgb="FF8E44AD"/>
      <name val="Calibri"/>
      <family val="0"/>
      <charset val="1"/>
    </font>
    <font>
      <b val="true"/>
      <sz val="10"/>
      <color rgb="FFF39C12"/>
      <name val="Calibri"/>
      <family val="0"/>
      <charset val="1"/>
    </font>
    <font>
      <b val="true"/>
      <sz val="11"/>
      <color rgb="FF2ECC71"/>
      <name val="Calibri"/>
      <family val="0"/>
      <charset val="1"/>
    </font>
    <font>
      <sz val="10"/>
      <color rgb="FF2ECC71"/>
      <name val="Calibri"/>
      <family val="0"/>
      <charset val="1"/>
    </font>
    <font>
      <b val="true"/>
      <sz val="11"/>
      <color rgb="FF2E86AB"/>
      <name val="Calibri"/>
      <family val="0"/>
      <charset val="1"/>
    </font>
    <font>
      <b val="true"/>
      <sz val="11"/>
      <color rgb="FF8E44AD"/>
      <name val="Calibri"/>
      <family val="0"/>
      <charset val="1"/>
    </font>
    <font>
      <sz val="10"/>
      <color rgb="FF2E86AB"/>
      <name val="Calibri"/>
      <family val="0"/>
      <charset val="1"/>
    </font>
    <font>
      <sz val="10"/>
      <color rgb="FFC8972B"/>
      <name val="Calibri"/>
      <family val="0"/>
      <charset val="1"/>
    </font>
    <font>
      <sz val="10"/>
      <name val="Calibri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0D1B2A"/>
        <bgColor rgb="FF1A2F4A"/>
      </patternFill>
    </fill>
    <fill>
      <patternFill patternType="solid">
        <fgColor rgb="FF1A2F4A"/>
        <bgColor rgb="FF003366"/>
      </patternFill>
    </fill>
    <fill>
      <patternFill patternType="solid">
        <fgColor rgb="FFC8972B"/>
        <bgColor rgb="FFF39C12"/>
      </patternFill>
    </fill>
    <fill>
      <patternFill patternType="solid">
        <fgColor rgb="FFFFFF00"/>
        <bgColor rgb="FFFFFF00"/>
      </patternFill>
    </fill>
    <fill>
      <patternFill patternType="solid">
        <fgColor rgb="FF2E86AB"/>
        <bgColor rgb="FF008080"/>
      </patternFill>
    </fill>
    <fill>
      <patternFill patternType="solid">
        <fgColor rgb="FFEAF0F6"/>
        <bgColor rgb="FFE8F8F0"/>
      </patternFill>
    </fill>
    <fill>
      <patternFill patternType="solid">
        <fgColor rgb="FFE74C3C"/>
        <bgColor rgb="FFFF8080"/>
      </patternFill>
    </fill>
    <fill>
      <patternFill patternType="solid">
        <fgColor rgb="FFE8F8F0"/>
        <bgColor rgb="FFEAF0F6"/>
      </patternFill>
    </fill>
    <fill>
      <patternFill patternType="solid">
        <fgColor rgb="FF2ECC71"/>
        <bgColor rgb="FF00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0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1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3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3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8" fillId="3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9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true" indent="1" shrinkToFit="false"/>
      <protection locked="true" hidden="false"/>
    </xf>
    <xf numFmtId="168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3" fillId="5" borderId="0" xfId="0" applyFont="true" applyBorder="true" applyAlignment="true" applyProtection="false">
      <alignment horizontal="left" vertical="bottom" textRotation="0" wrapText="true" indent="1" shrinkToFit="false"/>
      <protection locked="true" hidden="false"/>
    </xf>
    <xf numFmtId="164" fontId="24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4" fillId="6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0" fillId="7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5" fontId="25" fillId="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8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5" fontId="18" fillId="8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0" fillId="9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5" fontId="28" fillId="9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2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1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5" fontId="18" fillId="1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3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2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1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0" fillId="7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33" fillId="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5" fillId="7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6" fillId="7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8" fillId="8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7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0" fillId="9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38" fillId="9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2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5" fillId="9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6" fillId="9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8" fillId="1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0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3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7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3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5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3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4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7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9" fontId="4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3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9" fontId="16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4" fillId="7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7" fillId="7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38" fillId="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7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42" fillId="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DC3C7"/>
      <rgbColor rgb="FF878787"/>
      <rgbColor rgb="FF9999FF"/>
      <rgbColor rgb="FF8E44AD"/>
      <rgbColor rgb="FFF9F9F9"/>
      <rgbColor rgb="FFE8F8F0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AF0F6"/>
      <rgbColor rgb="FFCCFFCC"/>
      <rgbColor rgb="FFFFFF99"/>
      <rgbColor rgb="FF99CCFF"/>
      <rgbColor rgb="FFFF99CC"/>
      <rgbColor rgb="FFCC99FF"/>
      <rgbColor rgb="FFFFCC99"/>
      <rgbColor rgb="FF3366FF"/>
      <rgbColor rgb="FF2ECC71"/>
      <rgbColor rgb="FF99CC00"/>
      <rgbColor rgb="FFFFCC00"/>
      <rgbColor rgb="FFF39C12"/>
      <rgbColor rgb="FFE74C3C"/>
      <rgbColor rgb="FF666699"/>
      <rgbColor rgb="FFC8972B"/>
      <rgbColor rgb="FF003366"/>
      <rgbColor rgb="FF2E86AB"/>
      <rgbColor rgb="FF0D1B2A"/>
      <rgbColor rgb="FF333300"/>
      <rgbColor rgb="FF993300"/>
      <rgbColor rgb="FF993366"/>
      <rgbColor rgb="FF333399"/>
      <rgbColor rgb="FF1A2F4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Traditional vs AI Cost — Annual (5 Yr)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CHARTS!C3</c:f>
              <c:strCache>
                <c:ptCount val="1"/>
                <c:pt idx="0">
                  <c:v>Traditional Total</c:v>
                </c:pt>
              </c:strCache>
            </c:strRef>
          </c:tx>
          <c:spPr>
            <a:solidFill>
              <a:srgbClr val="e74c3c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CHARTS!$B$4:$B$8</c:f>
              <c:strCach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strCache>
            </c:strRef>
          </c:cat>
          <c:val>
            <c:numRef>
              <c:f>CHARTS!$C$4:$C$8</c:f>
              <c:numCache>
                <c:formatCode>\$#,##0;"($"#,##0\);\-</c:formatCode>
                <c:ptCount val="5"/>
                <c:pt idx="0">
                  <c:v>749300</c:v>
                </c:pt>
                <c:pt idx="1">
                  <c:v>876492.8</c:v>
                </c:pt>
                <c:pt idx="2">
                  <c:v>1101101.0336</c:v>
                </c:pt>
                <c:pt idx="3">
                  <c:v>1385974.8382592</c:v>
                </c:pt>
                <c:pt idx="4">
                  <c:v>1747456.7771969</c:v>
                </c:pt>
              </c:numCache>
            </c:numRef>
          </c:val>
        </c:ser>
        <c:ser>
          <c:idx val="1"/>
          <c:order val="1"/>
          <c:tx>
            <c:strRef>
              <c:f>CHARTS!D3</c:f>
              <c:strCache>
                <c:ptCount val="1"/>
                <c:pt idx="0">
                  <c:v>AI Total</c:v>
                </c:pt>
              </c:strCache>
            </c:strRef>
          </c:tx>
          <c:spPr>
            <a:solidFill>
              <a:srgbClr val="2ecc71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CHARTS!$B$4:$B$8</c:f>
              <c:strCach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strCache>
            </c:strRef>
          </c:cat>
          <c:val>
            <c:numRef>
              <c:f>CHARTS!$D$4:$D$8</c:f>
              <c:numCache>
                <c:formatCode>\$#,##0;"($"#,##0\);\-</c:formatCode>
                <c:ptCount val="5"/>
                <c:pt idx="0">
                  <c:v>29120</c:v>
                </c:pt>
                <c:pt idx="1">
                  <c:v>29564.832</c:v>
                </c:pt>
                <c:pt idx="2">
                  <c:v>30073.143552</c:v>
                </c:pt>
                <c:pt idx="3">
                  <c:v>30645.239027712</c:v>
                </c:pt>
                <c:pt idx="4">
                  <c:v>31281.9401250079</c:v>
                </c:pt>
              </c:numCache>
            </c:numRef>
          </c:val>
        </c:ser>
        <c:gapWidth val="150"/>
        <c:overlap val="0"/>
        <c:axId val="17939498"/>
        <c:axId val="34364621"/>
      </c:barChart>
      <c:catAx>
        <c:axId val="1793949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Year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4364621"/>
        <c:crosses val="autoZero"/>
        <c:auto val="1"/>
        <c:lblAlgn val="ctr"/>
        <c:lblOffset val="100"/>
        <c:noMultiLvlLbl val="0"/>
      </c:catAx>
      <c:valAx>
        <c:axId val="3436462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Cost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;&quot;($&quot;#,##0\);\-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7939498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Cumulative 5-Year Savings — Di Tran Enterprise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CHARTS!F3</c:f>
              <c:strCache>
                <c:ptCount val="1"/>
                <c:pt idx="0">
                  <c:v>Cumulative Savings</c:v>
                </c:pt>
              </c:strCache>
            </c:strRef>
          </c:tx>
          <c:spPr>
            <a:solidFill>
              <a:srgbClr val="c8972b"/>
            </a:solidFill>
            <a:ln w="28440">
              <a:solidFill>
                <a:srgbClr val="c8972b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CHARTS!$B$4:$B$8</c:f>
              <c:strCache>
                <c:ptCount val="5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</c:strCache>
            </c:strRef>
          </c:cat>
          <c:val>
            <c:numRef>
              <c:f>CHARTS!$F$4:$F$8</c:f>
              <c:numCache>
                <c:formatCode>\$#,##0;"($"#,##0\);\-</c:formatCode>
                <c:ptCount val="5"/>
                <c:pt idx="0">
                  <c:v>720180</c:v>
                </c:pt>
                <c:pt idx="1">
                  <c:v>1567107.968</c:v>
                </c:pt>
                <c:pt idx="2">
                  <c:v>2638135.858048</c:v>
                </c:pt>
                <c:pt idx="3">
                  <c:v>3993465.45727949</c:v>
                </c:pt>
                <c:pt idx="4">
                  <c:v>5709640.29435138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35624357"/>
        <c:axId val="81900987"/>
      </c:lineChart>
      <c:catAx>
        <c:axId val="3562435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Year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1900987"/>
        <c:crosses val="autoZero"/>
        <c:auto val="1"/>
        <c:lblAlgn val="ctr"/>
        <c:lblOffset val="100"/>
        <c:noMultiLvlLbl val="0"/>
      </c:catAx>
      <c:valAx>
        <c:axId val="8190098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Cumulative Savings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;&quot;($&quot;#,##0\);\-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5624357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9</xdr:row>
      <xdr:rowOff>0</xdr:rowOff>
    </xdr:from>
    <xdr:to>
      <xdr:col>6</xdr:col>
      <xdr:colOff>982080</xdr:colOff>
      <xdr:row>31</xdr:row>
      <xdr:rowOff>128520</xdr:rowOff>
    </xdr:to>
    <xdr:graphicFrame>
      <xdr:nvGraphicFramePr>
        <xdr:cNvPr id="0" name="Chart 1"/>
        <xdr:cNvGraphicFramePr/>
      </xdr:nvGraphicFramePr>
      <xdr:xfrm>
        <a:off x="141120" y="1876320"/>
        <a:ext cx="6479640" cy="43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35</xdr:row>
      <xdr:rowOff>0</xdr:rowOff>
    </xdr:from>
    <xdr:to>
      <xdr:col>6</xdr:col>
      <xdr:colOff>982080</xdr:colOff>
      <xdr:row>57</xdr:row>
      <xdr:rowOff>128880</xdr:rowOff>
    </xdr:to>
    <xdr:graphicFrame>
      <xdr:nvGraphicFramePr>
        <xdr:cNvPr id="1" name="Chart 2"/>
        <xdr:cNvGraphicFramePr/>
      </xdr:nvGraphicFramePr>
      <xdr:xfrm>
        <a:off x="141120" y="6829560"/>
        <a:ext cx="6479640" cy="43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40"/>
    <col collapsed="false" customWidth="true" hidden="false" outlineLevel="0" max="7" min="3" style="0" width="20"/>
  </cols>
  <sheetData>
    <row r="1" customFormat="false" ht="7.5" hidden="false" customHeight="true" outlineLevel="0" collapsed="false">
      <c r="A1" s="1"/>
      <c r="B1" s="1"/>
      <c r="C1" s="1"/>
      <c r="D1" s="1"/>
      <c r="E1" s="1"/>
      <c r="F1" s="1"/>
      <c r="G1" s="1"/>
    </row>
    <row r="2" customFormat="false" ht="36" hidden="false" customHeight="true" outlineLevel="0" collapsed="false">
      <c r="A2" s="1"/>
      <c r="B2" s="2" t="s">
        <v>0</v>
      </c>
      <c r="C2" s="2"/>
      <c r="D2" s="2"/>
      <c r="E2" s="2"/>
      <c r="F2" s="2"/>
      <c r="G2" s="2"/>
    </row>
    <row r="3" customFormat="false" ht="21.75" hidden="false" customHeight="true" outlineLevel="0" collapsed="false">
      <c r="A3" s="1"/>
      <c r="B3" s="3" t="s">
        <v>1</v>
      </c>
      <c r="C3" s="3"/>
      <c r="D3" s="3"/>
      <c r="E3" s="3"/>
      <c r="F3" s="3"/>
      <c r="G3" s="3"/>
    </row>
    <row r="4" customFormat="false" ht="18" hidden="false" customHeight="true" outlineLevel="0" collapsed="false">
      <c r="A4" s="1"/>
      <c r="B4" s="4" t="s">
        <v>2</v>
      </c>
      <c r="C4" s="4"/>
      <c r="D4" s="4"/>
      <c r="E4" s="4"/>
      <c r="F4" s="4"/>
      <c r="G4" s="4"/>
    </row>
    <row r="5" customFormat="false" ht="18" hidden="false" customHeight="true" outlineLevel="0" collapsed="false">
      <c r="A5" s="1"/>
      <c r="B5" s="4" t="s">
        <v>3</v>
      </c>
      <c r="C5" s="4"/>
      <c r="D5" s="4"/>
      <c r="E5" s="4"/>
      <c r="F5" s="4"/>
      <c r="G5" s="4"/>
    </row>
    <row r="6" customFormat="false" ht="15" hidden="false" customHeight="false" outlineLevel="0" collapsed="false">
      <c r="A6" s="1"/>
      <c r="B6" s="1"/>
      <c r="C6" s="1"/>
      <c r="D6" s="1"/>
      <c r="E6" s="1"/>
      <c r="F6" s="1"/>
      <c r="G6" s="1"/>
    </row>
    <row r="7" customFormat="false" ht="15" hidden="false" customHeight="false" outlineLevel="0" collapsed="false">
      <c r="A7" s="1"/>
      <c r="B7" s="1"/>
      <c r="C7" s="1"/>
      <c r="D7" s="1"/>
      <c r="E7" s="1"/>
      <c r="F7" s="1"/>
      <c r="G7" s="1"/>
    </row>
    <row r="8" customFormat="false" ht="30" hidden="false" customHeight="true" outlineLevel="0" collapsed="false">
      <c r="B8" s="5" t="s">
        <v>4</v>
      </c>
      <c r="C8" s="5"/>
      <c r="D8" s="5"/>
      <c r="E8" s="5"/>
      <c r="F8" s="5"/>
      <c r="G8" s="5"/>
    </row>
    <row r="9" customFormat="false" ht="4.5" hidden="false" customHeight="true" outlineLevel="0" collapsed="false">
      <c r="B9" s="5"/>
      <c r="C9" s="5"/>
      <c r="D9" s="5"/>
      <c r="E9" s="5"/>
      <c r="F9" s="5"/>
      <c r="G9" s="5"/>
    </row>
    <row r="10" customFormat="false" ht="18" hidden="false" customHeight="true" outlineLevel="0" collapsed="false">
      <c r="B10" s="6" t="s">
        <v>5</v>
      </c>
      <c r="C10" s="6"/>
      <c r="D10" s="6"/>
      <c r="E10" s="6"/>
      <c r="F10" s="6"/>
      <c r="G10" s="6"/>
    </row>
    <row r="11" customFormat="false" ht="18" hidden="false" customHeight="true" outlineLevel="0" collapsed="false">
      <c r="B11" s="6"/>
      <c r="C11" s="6"/>
      <c r="D11" s="6"/>
      <c r="E11" s="6"/>
      <c r="F11" s="6"/>
      <c r="G11" s="6"/>
    </row>
    <row r="12" customFormat="false" ht="18" hidden="false" customHeight="true" outlineLevel="0" collapsed="false">
      <c r="B12" s="6"/>
      <c r="C12" s="6"/>
      <c r="D12" s="6"/>
      <c r="E12" s="6"/>
      <c r="F12" s="6"/>
      <c r="G12" s="6"/>
    </row>
    <row r="13" customFormat="false" ht="18" hidden="false" customHeight="true" outlineLevel="0" collapsed="false">
      <c r="B13" s="6"/>
      <c r="C13" s="6"/>
      <c r="D13" s="6"/>
      <c r="E13" s="6"/>
      <c r="F13" s="6"/>
      <c r="G13" s="6"/>
    </row>
    <row r="14" customFormat="false" ht="18" hidden="false" customHeight="true" outlineLevel="0" collapsed="false">
      <c r="B14" s="6"/>
      <c r="C14" s="6"/>
      <c r="D14" s="6"/>
      <c r="E14" s="6"/>
      <c r="F14" s="6"/>
      <c r="G14" s="6"/>
    </row>
    <row r="15" customFormat="false" ht="18" hidden="false" customHeight="true" outlineLevel="0" collapsed="false">
      <c r="B15" s="6"/>
      <c r="C15" s="6"/>
      <c r="D15" s="6"/>
      <c r="E15" s="6"/>
      <c r="F15" s="6"/>
      <c r="G15" s="6"/>
    </row>
    <row r="17" customFormat="false" ht="13.5" hidden="false" customHeight="true" outlineLevel="0" collapsed="false">
      <c r="B17" s="7" t="s">
        <v>6</v>
      </c>
      <c r="C17" s="7" t="s">
        <v>7</v>
      </c>
      <c r="D17" s="7" t="s">
        <v>8</v>
      </c>
      <c r="E17" s="7" t="s">
        <v>9</v>
      </c>
      <c r="F17" s="7" t="s">
        <v>10</v>
      </c>
    </row>
    <row r="18" customFormat="false" ht="30" hidden="false" customHeight="true" outlineLevel="0" collapsed="false">
      <c r="B18" s="8" t="n">
        <f aca="false">'SAVINGS SUMMARY'!B34</f>
        <v>5709640.29435138</v>
      </c>
      <c r="C18" s="9" t="n">
        <f aca="false">'SAVINGS SUMMARY'!C34</f>
        <v>5860325.4490561</v>
      </c>
      <c r="D18" s="10" t="n">
        <f aca="false">'SAVINGS SUMMARY'!D34</f>
        <v>150685.15470472</v>
      </c>
      <c r="E18" s="11" t="n">
        <f aca="false">'SAVINGS SUMMARY'!E34</f>
        <v>0.974287237796838</v>
      </c>
      <c r="F18" s="12" t="n">
        <f aca="false">'SAVINGS SUMMARY'!F34</f>
        <v>38.8911931008725</v>
      </c>
    </row>
    <row r="19" customFormat="false" ht="24" hidden="false" customHeight="true" outlineLevel="0" collapsed="false"/>
    <row r="20" customFormat="false" ht="7.5" hidden="false" customHeight="true" outlineLevel="0" collapsed="false"/>
    <row r="22" customFormat="false" ht="21.75" hidden="false" customHeight="true" outlineLevel="0" collapsed="false">
      <c r="B22" s="13" t="s">
        <v>11</v>
      </c>
      <c r="C22" s="13"/>
      <c r="D22" s="13"/>
      <c r="E22" s="13"/>
      <c r="F22" s="13"/>
      <c r="G22" s="13"/>
    </row>
    <row r="23" customFormat="false" ht="18" hidden="false" customHeight="true" outlineLevel="0" collapsed="false">
      <c r="B23" s="14" t="s">
        <v>12</v>
      </c>
      <c r="C23" s="15" t="s">
        <v>13</v>
      </c>
      <c r="D23" s="15"/>
      <c r="E23" s="15"/>
      <c r="F23" s="15"/>
      <c r="G23" s="15"/>
    </row>
    <row r="24" customFormat="false" ht="18" hidden="false" customHeight="true" outlineLevel="0" collapsed="false">
      <c r="B24" s="14" t="s">
        <v>14</v>
      </c>
      <c r="C24" s="15" t="s">
        <v>15</v>
      </c>
      <c r="D24" s="15"/>
      <c r="E24" s="15"/>
      <c r="F24" s="15"/>
      <c r="G24" s="15"/>
    </row>
    <row r="25" customFormat="false" ht="18" hidden="false" customHeight="true" outlineLevel="0" collapsed="false">
      <c r="B25" s="14" t="s">
        <v>16</v>
      </c>
      <c r="C25" s="15" t="s">
        <v>17</v>
      </c>
      <c r="D25" s="15"/>
      <c r="E25" s="15"/>
      <c r="F25" s="15"/>
      <c r="G25" s="15"/>
    </row>
    <row r="26" customFormat="false" ht="18" hidden="false" customHeight="true" outlineLevel="0" collapsed="false">
      <c r="B26" s="14" t="s">
        <v>18</v>
      </c>
      <c r="C26" s="15" t="s">
        <v>19</v>
      </c>
      <c r="D26" s="15"/>
      <c r="E26" s="15"/>
      <c r="F26" s="15"/>
      <c r="G26" s="15"/>
    </row>
    <row r="27" customFormat="false" ht="18" hidden="false" customHeight="true" outlineLevel="0" collapsed="false">
      <c r="B27" s="14" t="s">
        <v>20</v>
      </c>
      <c r="C27" s="15" t="s">
        <v>21</v>
      </c>
      <c r="D27" s="15"/>
      <c r="E27" s="15"/>
      <c r="F27" s="15"/>
      <c r="G27" s="15"/>
    </row>
    <row r="28" customFormat="false" ht="18" hidden="false" customHeight="true" outlineLevel="0" collapsed="false">
      <c r="B28" s="14" t="s">
        <v>22</v>
      </c>
      <c r="C28" s="15" t="s">
        <v>23</v>
      </c>
      <c r="D28" s="15"/>
      <c r="E28" s="15"/>
      <c r="F28" s="15"/>
      <c r="G28" s="15"/>
    </row>
    <row r="29" customFormat="false" ht="18" hidden="false" customHeight="true" outlineLevel="0" collapsed="false">
      <c r="B29" s="14" t="s">
        <v>24</v>
      </c>
      <c r="C29" s="15" t="s">
        <v>25</v>
      </c>
      <c r="D29" s="15"/>
      <c r="E29" s="15"/>
      <c r="F29" s="15"/>
      <c r="G29" s="15"/>
    </row>
    <row r="30" customFormat="false" ht="18" hidden="false" customHeight="true" outlineLevel="0" collapsed="false">
      <c r="B30" s="14" t="s">
        <v>26</v>
      </c>
      <c r="C30" s="15" t="s">
        <v>27</v>
      </c>
      <c r="D30" s="15"/>
      <c r="E30" s="15"/>
      <c r="F30" s="15"/>
      <c r="G30" s="15"/>
    </row>
    <row r="33" customFormat="false" ht="15" hidden="false" customHeight="false" outlineLevel="0" collapsed="false">
      <c r="B33" s="16" t="s">
        <v>28</v>
      </c>
      <c r="C33" s="16"/>
      <c r="D33" s="16"/>
      <c r="E33" s="16"/>
      <c r="F33" s="16"/>
      <c r="G33" s="16"/>
    </row>
  </sheetData>
  <mergeCells count="16">
    <mergeCell ref="B2:G2"/>
    <mergeCell ref="B3:G3"/>
    <mergeCell ref="B4:G4"/>
    <mergeCell ref="B5:G5"/>
    <mergeCell ref="B8:G9"/>
    <mergeCell ref="B10:G15"/>
    <mergeCell ref="B22:G22"/>
    <mergeCell ref="C23:G23"/>
    <mergeCell ref="C24:G24"/>
    <mergeCell ref="C25:G25"/>
    <mergeCell ref="C26:G26"/>
    <mergeCell ref="C27:G27"/>
    <mergeCell ref="C28:G28"/>
    <mergeCell ref="C29:G29"/>
    <mergeCell ref="C30:G30"/>
    <mergeCell ref="B33:G3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8"/>
    <col collapsed="false" customWidth="true" hidden="false" outlineLevel="0" max="3" min="3" style="0" width="16"/>
    <col collapsed="false" customWidth="true" hidden="false" outlineLevel="0" max="4" min="4" style="0" width="30"/>
  </cols>
  <sheetData>
    <row r="1" customFormat="false" ht="27.75" hidden="false" customHeight="true" outlineLevel="0" collapsed="false">
      <c r="A1" s="1"/>
      <c r="B1" s="17" t="s">
        <v>29</v>
      </c>
      <c r="C1" s="17"/>
      <c r="D1" s="17"/>
    </row>
    <row r="2" customFormat="false" ht="19.5" hidden="false" customHeight="true" outlineLevel="0" collapsed="false">
      <c r="B2" s="18" t="s">
        <v>30</v>
      </c>
      <c r="C2" s="18" t="s">
        <v>31</v>
      </c>
      <c r="D2" s="18" t="s">
        <v>32</v>
      </c>
    </row>
    <row r="3" customFormat="false" ht="19.5" hidden="false" customHeight="true" outlineLevel="0" collapsed="false">
      <c r="B3" s="19" t="s">
        <v>33</v>
      </c>
      <c r="C3" s="19"/>
      <c r="D3" s="19"/>
    </row>
    <row r="4" customFormat="false" ht="15.75" hidden="false" customHeight="true" outlineLevel="0" collapsed="false">
      <c r="B4" s="20" t="s">
        <v>34</v>
      </c>
      <c r="C4" s="21" t="n">
        <v>5000</v>
      </c>
      <c r="D4" s="22" t="s">
        <v>35</v>
      </c>
    </row>
    <row r="5" customFormat="false" ht="15.75" hidden="false" customHeight="true" outlineLevel="0" collapsed="false">
      <c r="B5" s="20" t="s">
        <v>36</v>
      </c>
      <c r="C5" s="21" t="n">
        <v>15000</v>
      </c>
      <c r="D5" s="22" t="s">
        <v>37</v>
      </c>
    </row>
    <row r="6" customFormat="false" ht="15.75" hidden="false" customHeight="true" outlineLevel="0" collapsed="false">
      <c r="B6" s="20" t="s">
        <v>38</v>
      </c>
      <c r="C6" s="21" t="n">
        <v>5000</v>
      </c>
      <c r="D6" s="22" t="s">
        <v>39</v>
      </c>
    </row>
    <row r="7" customFormat="false" ht="15.75" hidden="false" customHeight="true" outlineLevel="0" collapsed="false">
      <c r="B7" s="20" t="s">
        <v>40</v>
      </c>
      <c r="C7" s="23" t="n">
        <v>6.5</v>
      </c>
      <c r="D7" s="22" t="s">
        <v>41</v>
      </c>
    </row>
    <row r="8" customFormat="false" ht="15.75" hidden="false" customHeight="true" outlineLevel="0" collapsed="false">
      <c r="B8" s="20" t="s">
        <v>42</v>
      </c>
      <c r="C8" s="23" t="n">
        <v>22.5</v>
      </c>
      <c r="D8" s="22" t="s">
        <v>43</v>
      </c>
    </row>
    <row r="9" customFormat="false" ht="15.75" hidden="false" customHeight="true" outlineLevel="0" collapsed="false">
      <c r="B9" s="20" t="s">
        <v>44</v>
      </c>
      <c r="C9" s="23" t="n">
        <v>15</v>
      </c>
      <c r="D9" s="22" t="s">
        <v>45</v>
      </c>
    </row>
    <row r="10" customFormat="false" ht="15.75" hidden="false" customHeight="true" outlineLevel="0" collapsed="false">
      <c r="B10" s="20" t="s">
        <v>46</v>
      </c>
      <c r="C10" s="21" t="n">
        <v>85</v>
      </c>
      <c r="D10" s="22" t="s">
        <v>47</v>
      </c>
    </row>
    <row r="11" customFormat="false" ht="15.75" hidden="false" customHeight="true" outlineLevel="0" collapsed="false">
      <c r="B11" s="20" t="s">
        <v>48</v>
      </c>
      <c r="C11" s="21" t="n">
        <v>12000</v>
      </c>
      <c r="D11" s="22" t="s">
        <v>49</v>
      </c>
    </row>
    <row r="13" customFormat="false" ht="19.5" hidden="false" customHeight="true" outlineLevel="0" collapsed="false">
      <c r="B13" s="19" t="s">
        <v>50</v>
      </c>
      <c r="C13" s="19"/>
      <c r="D13" s="19"/>
    </row>
    <row r="14" customFormat="false" ht="15.75" hidden="false" customHeight="true" outlineLevel="0" collapsed="false">
      <c r="B14" s="20" t="s">
        <v>51</v>
      </c>
      <c r="C14" s="21" t="n">
        <v>299</v>
      </c>
      <c r="D14" s="22" t="s">
        <v>52</v>
      </c>
    </row>
    <row r="15" customFormat="false" ht="15.75" hidden="false" customHeight="true" outlineLevel="0" collapsed="false">
      <c r="B15" s="20" t="s">
        <v>53</v>
      </c>
      <c r="C15" s="24" t="n">
        <v>20</v>
      </c>
      <c r="D15" s="22" t="s">
        <v>54</v>
      </c>
    </row>
    <row r="16" customFormat="false" ht="15.75" hidden="false" customHeight="true" outlineLevel="0" collapsed="false">
      <c r="B16" s="20" t="s">
        <v>55</v>
      </c>
      <c r="C16" s="21" t="n">
        <v>25</v>
      </c>
      <c r="D16" s="22" t="s">
        <v>56</v>
      </c>
    </row>
    <row r="17" customFormat="false" ht="15.75" hidden="false" customHeight="true" outlineLevel="0" collapsed="false">
      <c r="B17" s="20" t="s">
        <v>57</v>
      </c>
      <c r="C17" s="23" t="n">
        <v>0.18</v>
      </c>
      <c r="D17" s="22" t="s">
        <v>58</v>
      </c>
    </row>
    <row r="18" customFormat="false" ht="15.75" hidden="false" customHeight="true" outlineLevel="0" collapsed="false">
      <c r="B18" s="20" t="s">
        <v>59</v>
      </c>
      <c r="C18" s="23" t="n">
        <v>0.04</v>
      </c>
      <c r="D18" s="22" t="s">
        <v>60</v>
      </c>
    </row>
    <row r="19" customFormat="false" ht="15.75" hidden="false" customHeight="true" outlineLevel="0" collapsed="false">
      <c r="B19" s="20" t="s">
        <v>61</v>
      </c>
      <c r="C19" s="23" t="n">
        <v>0.08</v>
      </c>
      <c r="D19" s="22" t="s">
        <v>62</v>
      </c>
    </row>
    <row r="20" customFormat="false" ht="15.75" hidden="false" customHeight="true" outlineLevel="0" collapsed="false">
      <c r="B20" s="20" t="s">
        <v>63</v>
      </c>
      <c r="C20" s="21" t="n">
        <v>8</v>
      </c>
      <c r="D20" s="22" t="s">
        <v>64</v>
      </c>
    </row>
    <row r="21" customFormat="false" ht="15.75" hidden="false" customHeight="true" outlineLevel="0" collapsed="false">
      <c r="B21" s="20" t="s">
        <v>65</v>
      </c>
      <c r="C21" s="25" t="n">
        <v>0.08</v>
      </c>
      <c r="D21" s="22" t="s">
        <v>66</v>
      </c>
    </row>
    <row r="23" customFormat="false" ht="19.5" hidden="false" customHeight="true" outlineLevel="0" collapsed="false">
      <c r="B23" s="19" t="s">
        <v>67</v>
      </c>
      <c r="C23" s="19"/>
      <c r="D23" s="19"/>
    </row>
    <row r="24" customFormat="false" ht="15.75" hidden="false" customHeight="true" outlineLevel="0" collapsed="false">
      <c r="B24" s="20" t="s">
        <v>68</v>
      </c>
      <c r="C24" s="24" t="n">
        <v>120</v>
      </c>
      <c r="D24" s="22" t="s">
        <v>69</v>
      </c>
    </row>
    <row r="25" customFormat="false" ht="15.75" hidden="false" customHeight="true" outlineLevel="0" collapsed="false">
      <c r="B25" s="20" t="s">
        <v>70</v>
      </c>
      <c r="C25" s="24" t="n">
        <v>80</v>
      </c>
      <c r="D25" s="22" t="s">
        <v>71</v>
      </c>
    </row>
    <row r="26" customFormat="false" ht="15.75" hidden="false" customHeight="true" outlineLevel="0" collapsed="false">
      <c r="B26" s="20" t="s">
        <v>72</v>
      </c>
      <c r="C26" s="24" t="n">
        <v>500</v>
      </c>
      <c r="D26" s="22" t="s">
        <v>73</v>
      </c>
    </row>
    <row r="27" customFormat="false" ht="15.75" hidden="false" customHeight="true" outlineLevel="0" collapsed="false">
      <c r="B27" s="20" t="s">
        <v>74</v>
      </c>
      <c r="C27" s="24" t="n">
        <v>40</v>
      </c>
      <c r="D27" s="22" t="s">
        <v>75</v>
      </c>
    </row>
    <row r="28" customFormat="false" ht="15.75" hidden="false" customHeight="true" outlineLevel="0" collapsed="false">
      <c r="B28" s="20" t="s">
        <v>76</v>
      </c>
      <c r="C28" s="24" t="n">
        <v>90</v>
      </c>
      <c r="D28" s="22" t="s">
        <v>77</v>
      </c>
    </row>
    <row r="29" customFormat="false" ht="15.75" hidden="false" customHeight="true" outlineLevel="0" collapsed="false">
      <c r="B29" s="20" t="s">
        <v>78</v>
      </c>
      <c r="C29" s="24" t="n">
        <v>4</v>
      </c>
      <c r="D29" s="22" t="s">
        <v>79</v>
      </c>
    </row>
    <row r="31" customFormat="false" ht="19.5" hidden="false" customHeight="true" outlineLevel="0" collapsed="false">
      <c r="B31" s="19" t="s">
        <v>80</v>
      </c>
      <c r="C31" s="19"/>
      <c r="D31" s="19"/>
    </row>
    <row r="32" customFormat="false" ht="15.75" hidden="false" customHeight="true" outlineLevel="0" collapsed="false">
      <c r="B32" s="20" t="s">
        <v>81</v>
      </c>
      <c r="C32" s="24" t="n">
        <v>200</v>
      </c>
      <c r="D32" s="22" t="s">
        <v>82</v>
      </c>
    </row>
    <row r="33" customFormat="false" ht="15.75" hidden="false" customHeight="true" outlineLevel="0" collapsed="false">
      <c r="B33" s="20" t="s">
        <v>83</v>
      </c>
      <c r="C33" s="24" t="n">
        <v>150</v>
      </c>
      <c r="D33" s="22" t="s">
        <v>84</v>
      </c>
    </row>
    <row r="34" customFormat="false" ht="15.75" hidden="false" customHeight="true" outlineLevel="0" collapsed="false">
      <c r="B34" s="20" t="s">
        <v>85</v>
      </c>
      <c r="C34" s="24" t="n">
        <v>1200</v>
      </c>
      <c r="D34" s="22" t="s">
        <v>86</v>
      </c>
    </row>
    <row r="35" customFormat="false" ht="15.75" hidden="false" customHeight="true" outlineLevel="0" collapsed="false">
      <c r="B35" s="20" t="s">
        <v>87</v>
      </c>
      <c r="C35" s="24" t="n">
        <v>80</v>
      </c>
      <c r="D35" s="22" t="s">
        <v>88</v>
      </c>
    </row>
    <row r="36" customFormat="false" ht="15.75" hidden="false" customHeight="true" outlineLevel="0" collapsed="false">
      <c r="B36" s="20" t="s">
        <v>89</v>
      </c>
      <c r="C36" s="24" t="n">
        <v>6</v>
      </c>
      <c r="D36" s="22" t="s">
        <v>90</v>
      </c>
    </row>
    <row r="38" customFormat="false" ht="19.5" hidden="false" customHeight="true" outlineLevel="0" collapsed="false">
      <c r="B38" s="19" t="s">
        <v>91</v>
      </c>
      <c r="C38" s="19"/>
      <c r="D38" s="19"/>
    </row>
    <row r="39" customFormat="false" ht="15.75" hidden="false" customHeight="true" outlineLevel="0" collapsed="false">
      <c r="B39" s="20" t="s">
        <v>92</v>
      </c>
      <c r="C39" s="24" t="n">
        <v>60</v>
      </c>
      <c r="D39" s="22" t="s">
        <v>93</v>
      </c>
    </row>
    <row r="40" customFormat="false" ht="15.75" hidden="false" customHeight="true" outlineLevel="0" collapsed="false">
      <c r="B40" s="20" t="s">
        <v>94</v>
      </c>
      <c r="C40" s="24" t="n">
        <v>300</v>
      </c>
      <c r="D40" s="22" t="s">
        <v>95</v>
      </c>
    </row>
    <row r="41" customFormat="false" ht="15.75" hidden="false" customHeight="true" outlineLevel="0" collapsed="false">
      <c r="B41" s="20" t="s">
        <v>96</v>
      </c>
      <c r="C41" s="24" t="n">
        <v>60</v>
      </c>
      <c r="D41" s="22" t="s">
        <v>97</v>
      </c>
    </row>
    <row r="42" customFormat="false" ht="15.75" hidden="false" customHeight="true" outlineLevel="0" collapsed="false">
      <c r="B42" s="20" t="s">
        <v>98</v>
      </c>
      <c r="C42" s="24" t="n">
        <v>24</v>
      </c>
      <c r="D42" s="22" t="s">
        <v>99</v>
      </c>
    </row>
    <row r="44" customFormat="false" ht="19.5" hidden="false" customHeight="true" outlineLevel="0" collapsed="false">
      <c r="B44" s="19" t="s">
        <v>100</v>
      </c>
      <c r="C44" s="19"/>
      <c r="D44" s="19"/>
    </row>
    <row r="45" customFormat="false" ht="15.75" hidden="false" customHeight="true" outlineLevel="0" collapsed="false">
      <c r="B45" s="20" t="s">
        <v>101</v>
      </c>
      <c r="C45" s="25" t="n">
        <v>0.2</v>
      </c>
      <c r="D45" s="22" t="s">
        <v>102</v>
      </c>
    </row>
    <row r="46" customFormat="false" ht="15.75" hidden="false" customHeight="true" outlineLevel="0" collapsed="false">
      <c r="B46" s="20" t="s">
        <v>103</v>
      </c>
      <c r="C46" s="25" t="n">
        <v>0.06</v>
      </c>
      <c r="D46" s="22" t="s">
        <v>104</v>
      </c>
    </row>
    <row r="47" customFormat="false" ht="15.75" hidden="false" customHeight="true" outlineLevel="0" collapsed="false">
      <c r="B47" s="20" t="s">
        <v>105</v>
      </c>
      <c r="C47" s="25" t="n">
        <v>-0.12</v>
      </c>
      <c r="D47" s="22" t="s">
        <v>106</v>
      </c>
    </row>
    <row r="48" customFormat="false" ht="15.75" hidden="false" customHeight="true" outlineLevel="0" collapsed="false">
      <c r="B48" s="20" t="s">
        <v>107</v>
      </c>
      <c r="C48" s="26" t="n">
        <v>3.5</v>
      </c>
      <c r="D48" s="22" t="s">
        <v>108</v>
      </c>
    </row>
    <row r="51" customFormat="false" ht="21.75" hidden="false" customHeight="true" outlineLevel="0" collapsed="false">
      <c r="B51" s="27" t="s">
        <v>109</v>
      </c>
      <c r="C51" s="27"/>
      <c r="D51" s="27"/>
    </row>
  </sheetData>
  <mergeCells count="8">
    <mergeCell ref="B1:D1"/>
    <mergeCell ref="B3:D3"/>
    <mergeCell ref="B13:D13"/>
    <mergeCell ref="B23:D23"/>
    <mergeCell ref="B31:D31"/>
    <mergeCell ref="B38:D38"/>
    <mergeCell ref="B44:D44"/>
    <mergeCell ref="B51:D5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6"/>
    <col collapsed="false" customWidth="true" hidden="false" outlineLevel="0" max="8" min="3" style="0" width="14"/>
  </cols>
  <sheetData>
    <row r="1" customFormat="false" ht="30" hidden="false" customHeight="true" outlineLevel="0" collapsed="false">
      <c r="B1" s="17" t="s">
        <v>110</v>
      </c>
      <c r="C1" s="17"/>
      <c r="D1" s="17"/>
      <c r="E1" s="17"/>
      <c r="F1" s="17"/>
      <c r="G1" s="17"/>
      <c r="H1" s="17"/>
    </row>
    <row r="2" customFormat="false" ht="19.5" hidden="false" customHeight="true" outlineLevel="0" collapsed="false">
      <c r="B2" s="28" t="s">
        <v>111</v>
      </c>
      <c r="C2" s="28" t="s">
        <v>112</v>
      </c>
      <c r="D2" s="28" t="s">
        <v>113</v>
      </c>
      <c r="E2" s="28" t="s">
        <v>114</v>
      </c>
      <c r="F2" s="28" t="s">
        <v>115</v>
      </c>
      <c r="G2" s="28" t="s">
        <v>116</v>
      </c>
      <c r="H2" s="28" t="s">
        <v>117</v>
      </c>
    </row>
    <row r="3" customFormat="false" ht="19.5" hidden="false" customHeight="true" outlineLevel="0" collapsed="false">
      <c r="B3" s="29" t="s">
        <v>111</v>
      </c>
      <c r="C3" s="29" t="s">
        <v>118</v>
      </c>
      <c r="D3" s="29" t="s">
        <v>119</v>
      </c>
      <c r="E3" s="29" t="s">
        <v>120</v>
      </c>
      <c r="F3" s="29" t="s">
        <v>121</v>
      </c>
      <c r="G3" s="29" t="s">
        <v>122</v>
      </c>
      <c r="H3" s="29" t="s">
        <v>123</v>
      </c>
    </row>
    <row r="4" customFormat="false" ht="19.5" hidden="false" customHeight="true" outlineLevel="0" collapsed="false">
      <c r="B4" s="30" t="s">
        <v>124</v>
      </c>
      <c r="C4" s="1"/>
      <c r="D4" s="1"/>
      <c r="E4" s="1"/>
      <c r="F4" s="1"/>
      <c r="G4" s="1"/>
      <c r="H4" s="1"/>
    </row>
    <row r="5" customFormat="false" ht="15" hidden="false" customHeight="false" outlineLevel="0" collapsed="false">
      <c r="B5" s="31" t="s">
        <v>125</v>
      </c>
      <c r="C5" s="32" t="n">
        <v>46800</v>
      </c>
      <c r="D5" s="32" t="n">
        <v>59529.6</v>
      </c>
      <c r="E5" s="32" t="n">
        <v>75721.6512</v>
      </c>
      <c r="F5" s="32" t="n">
        <v>96317.9403264</v>
      </c>
      <c r="G5" s="32" t="n">
        <v>122516.420095181</v>
      </c>
      <c r="H5" s="33" t="n">
        <f aca="false">SUM(C5:G5)</f>
        <v>400885.611621581</v>
      </c>
    </row>
    <row r="6" customFormat="false" ht="15" hidden="false" customHeight="false" outlineLevel="0" collapsed="false">
      <c r="B6" s="31" t="s">
        <v>126</v>
      </c>
      <c r="C6" s="32" t="n">
        <v>108000</v>
      </c>
      <c r="D6" s="32" t="n">
        <v>137376</v>
      </c>
      <c r="E6" s="32" t="n">
        <v>174742.272</v>
      </c>
      <c r="F6" s="32" t="n">
        <v>222272.169984</v>
      </c>
      <c r="G6" s="32" t="n">
        <v>282730.200219648</v>
      </c>
      <c r="H6" s="33" t="n">
        <f aca="false">SUM(C6:G6)</f>
        <v>925120.642203648</v>
      </c>
    </row>
    <row r="7" customFormat="false" ht="15" hidden="false" customHeight="false" outlineLevel="0" collapsed="false">
      <c r="B7" s="31" t="s">
        <v>127</v>
      </c>
      <c r="C7" s="32" t="n">
        <v>7500</v>
      </c>
      <c r="D7" s="32" t="n">
        <v>9540</v>
      </c>
      <c r="E7" s="32" t="n">
        <v>12134.88</v>
      </c>
      <c r="F7" s="32" t="n">
        <v>15435.56736</v>
      </c>
      <c r="G7" s="32" t="n">
        <v>19634.04168192</v>
      </c>
      <c r="H7" s="33" t="n">
        <f aca="false">SUM(C7:G7)</f>
        <v>64244.48904192</v>
      </c>
    </row>
    <row r="8" customFormat="false" ht="15" hidden="false" customHeight="false" outlineLevel="0" collapsed="false">
      <c r="B8" s="31" t="s">
        <v>128</v>
      </c>
      <c r="C8" s="32" t="n">
        <v>27200</v>
      </c>
      <c r="D8" s="32" t="n">
        <v>34598.4</v>
      </c>
      <c r="E8" s="32" t="n">
        <v>44009.1648</v>
      </c>
      <c r="F8" s="32" t="n">
        <v>55979.6576256</v>
      </c>
      <c r="G8" s="32" t="n">
        <v>71206.1244997632</v>
      </c>
      <c r="H8" s="33" t="n">
        <f aca="false">SUM(C8:G8)</f>
        <v>232993.346925363</v>
      </c>
    </row>
    <row r="9" customFormat="false" ht="15" hidden="false" customHeight="false" outlineLevel="0" collapsed="false">
      <c r="B9" s="31" t="s">
        <v>129</v>
      </c>
      <c r="C9" s="32" t="n">
        <v>20000</v>
      </c>
      <c r="D9" s="32" t="n">
        <v>5300</v>
      </c>
      <c r="E9" s="32" t="n">
        <v>5618</v>
      </c>
      <c r="F9" s="32" t="n">
        <v>5955.08</v>
      </c>
      <c r="G9" s="32" t="n">
        <v>6312.3848</v>
      </c>
      <c r="H9" s="33" t="n">
        <f aca="false">SUM(C9:G9)</f>
        <v>43185.4648</v>
      </c>
    </row>
    <row r="10" customFormat="false" ht="15" hidden="false" customHeight="false" outlineLevel="0" collapsed="false">
      <c r="B10" s="31" t="s">
        <v>130</v>
      </c>
      <c r="C10" s="32" t="n">
        <v>12000</v>
      </c>
      <c r="D10" s="32" t="n">
        <v>12720</v>
      </c>
      <c r="E10" s="32" t="n">
        <v>13483.2</v>
      </c>
      <c r="F10" s="32" t="n">
        <v>14292.192</v>
      </c>
      <c r="G10" s="32" t="n">
        <v>15149.72352</v>
      </c>
      <c r="H10" s="33" t="n">
        <f aca="false">SUM(C10:G10)</f>
        <v>67645.11552</v>
      </c>
    </row>
    <row r="11" customFormat="false" ht="15" hidden="false" customHeight="false" outlineLevel="0" collapsed="false">
      <c r="B11" s="31" t="s">
        <v>131</v>
      </c>
      <c r="C11" s="32" t="n">
        <v>1500</v>
      </c>
      <c r="D11" s="32" t="n">
        <v>1685.4</v>
      </c>
      <c r="E11" s="32" t="n">
        <v>1893.71544</v>
      </c>
      <c r="F11" s="32" t="n">
        <v>2127.778668384</v>
      </c>
      <c r="G11" s="32" t="n">
        <v>2390.77211179626</v>
      </c>
      <c r="H11" s="33" t="n">
        <f aca="false">SUM(C11:G11)</f>
        <v>9597.66622018027</v>
      </c>
    </row>
    <row r="12" customFormat="false" ht="15" hidden="false" customHeight="false" outlineLevel="0" collapsed="false">
      <c r="B12" s="34" t="s">
        <v>132</v>
      </c>
      <c r="C12" s="35" t="n">
        <f aca="false">SUM(C5:C11)</f>
        <v>223000</v>
      </c>
      <c r="D12" s="35" t="n">
        <f aca="false">SUM(D5:D11)</f>
        <v>260749.4</v>
      </c>
      <c r="E12" s="35" t="n">
        <f aca="false">SUM(E5:E11)</f>
        <v>327602.88344</v>
      </c>
      <c r="F12" s="35" t="n">
        <f aca="false">SUM(F5:F11)</f>
        <v>412380.385964384</v>
      </c>
      <c r="G12" s="35" t="n">
        <f aca="false">SUM(G5:G11)</f>
        <v>519939.666928308</v>
      </c>
      <c r="H12" s="35" t="n">
        <f aca="false">SUM(C12:G12)</f>
        <v>1743672.33633269</v>
      </c>
    </row>
    <row r="14" customFormat="false" ht="19.5" hidden="false" customHeight="true" outlineLevel="0" collapsed="false">
      <c r="B14" s="36" t="s">
        <v>133</v>
      </c>
      <c r="C14" s="1"/>
      <c r="D14" s="1"/>
      <c r="E14" s="1"/>
      <c r="F14" s="1"/>
      <c r="G14" s="1"/>
      <c r="H14" s="1"/>
    </row>
    <row r="15" customFormat="false" ht="15" hidden="false" customHeight="false" outlineLevel="0" collapsed="false">
      <c r="B15" s="37" t="s">
        <v>134</v>
      </c>
      <c r="C15" s="38" t="n">
        <v>1296</v>
      </c>
      <c r="D15" s="38" t="n">
        <v>1368.576</v>
      </c>
      <c r="E15" s="38" t="n">
        <v>1445.216256</v>
      </c>
      <c r="F15" s="38" t="n">
        <v>1526.148366336</v>
      </c>
      <c r="G15" s="38" t="n">
        <v>1611.61267485082</v>
      </c>
      <c r="H15" s="39" t="n">
        <f aca="false">SUM(C15:G15)</f>
        <v>7247.55329718682</v>
      </c>
    </row>
    <row r="16" customFormat="false" ht="15" hidden="false" customHeight="false" outlineLevel="0" collapsed="false">
      <c r="B16" s="37" t="s">
        <v>135</v>
      </c>
      <c r="C16" s="38" t="n">
        <v>192</v>
      </c>
      <c r="D16" s="38" t="n">
        <v>202.752</v>
      </c>
      <c r="E16" s="38" t="n">
        <v>214.106112</v>
      </c>
      <c r="F16" s="38" t="n">
        <v>226.096054272</v>
      </c>
      <c r="G16" s="38" t="n">
        <v>238.757433311232</v>
      </c>
      <c r="H16" s="39" t="n">
        <f aca="false">SUM(C16:G16)</f>
        <v>1073.71159958323</v>
      </c>
    </row>
    <row r="17" customFormat="false" ht="15" hidden="false" customHeight="false" outlineLevel="0" collapsed="false">
      <c r="B17" s="37" t="s">
        <v>136</v>
      </c>
      <c r="C17" s="38" t="n">
        <v>40</v>
      </c>
      <c r="D17" s="38" t="n">
        <v>42.24</v>
      </c>
      <c r="E17" s="38" t="n">
        <v>44.60544</v>
      </c>
      <c r="F17" s="38" t="n">
        <v>47.10334464</v>
      </c>
      <c r="G17" s="38" t="n">
        <v>49.74113193984</v>
      </c>
      <c r="H17" s="39" t="n">
        <f aca="false">SUM(C17:G17)</f>
        <v>223.68991657984</v>
      </c>
    </row>
    <row r="18" customFormat="false" ht="15" hidden="false" customHeight="false" outlineLevel="0" collapsed="false">
      <c r="B18" s="37" t="s">
        <v>137</v>
      </c>
      <c r="C18" s="38" t="n">
        <v>320</v>
      </c>
      <c r="D18" s="38" t="n">
        <v>337.92</v>
      </c>
      <c r="E18" s="38" t="n">
        <v>356.84352</v>
      </c>
      <c r="F18" s="38" t="n">
        <v>376.82675712</v>
      </c>
      <c r="G18" s="38" t="n">
        <v>397.92905551872</v>
      </c>
      <c r="H18" s="39" t="n">
        <f aca="false">SUM(C18:G18)</f>
        <v>1789.51933263872</v>
      </c>
    </row>
    <row r="19" customFormat="false" ht="15" hidden="false" customHeight="false" outlineLevel="0" collapsed="false">
      <c r="B19" s="37" t="s">
        <v>138</v>
      </c>
      <c r="C19" s="38" t="n">
        <v>1800</v>
      </c>
      <c r="D19" s="38" t="n">
        <v>1944</v>
      </c>
      <c r="E19" s="38" t="n">
        <v>2099.52</v>
      </c>
      <c r="F19" s="38" t="n">
        <v>2267.4816</v>
      </c>
      <c r="G19" s="38" t="n">
        <v>2448.880128</v>
      </c>
      <c r="H19" s="39" t="n">
        <f aca="false">SUM(C19:G19)</f>
        <v>10559.881728</v>
      </c>
    </row>
    <row r="20" customFormat="false" ht="15" hidden="false" customHeight="false" outlineLevel="0" collapsed="false">
      <c r="B20" s="37" t="s">
        <v>139</v>
      </c>
      <c r="C20" s="38" t="n">
        <v>6000</v>
      </c>
      <c r="D20" s="38" t="n">
        <v>6000</v>
      </c>
      <c r="E20" s="38" t="n">
        <v>6000</v>
      </c>
      <c r="F20" s="38" t="n">
        <v>6000</v>
      </c>
      <c r="G20" s="38" t="n">
        <v>6000</v>
      </c>
      <c r="H20" s="39" t="n">
        <f aca="false">SUM(C20:G20)</f>
        <v>30000</v>
      </c>
    </row>
    <row r="21" customFormat="false" ht="15" hidden="false" customHeight="false" outlineLevel="0" collapsed="false">
      <c r="B21" s="37" t="s">
        <v>140</v>
      </c>
      <c r="C21" s="38" t="n">
        <v>500</v>
      </c>
      <c r="D21" s="38" t="n">
        <v>528</v>
      </c>
      <c r="E21" s="38" t="n">
        <v>557.568</v>
      </c>
      <c r="F21" s="38" t="n">
        <v>588.791808</v>
      </c>
      <c r="G21" s="38" t="n">
        <v>621.764149248</v>
      </c>
      <c r="H21" s="39" t="n">
        <f aca="false">SUM(C21:G21)</f>
        <v>2796.123957248</v>
      </c>
    </row>
    <row r="22" customFormat="false" ht="15" hidden="false" customHeight="false" outlineLevel="0" collapsed="false">
      <c r="B22" s="40" t="s">
        <v>141</v>
      </c>
      <c r="C22" s="41" t="n">
        <f aca="false">SUM(C15:C21)</f>
        <v>10148</v>
      </c>
      <c r="D22" s="41" t="n">
        <f aca="false">SUM(D15:D21)</f>
        <v>10423.488</v>
      </c>
      <c r="E22" s="41" t="n">
        <f aca="false">SUM(E15:E21)</f>
        <v>10717.859328</v>
      </c>
      <c r="F22" s="41" t="n">
        <f aca="false">SUM(F15:F21)</f>
        <v>11032.447930368</v>
      </c>
      <c r="G22" s="41" t="n">
        <f aca="false">SUM(G15:G21)</f>
        <v>11368.6845728686</v>
      </c>
      <c r="H22" s="41" t="n">
        <f aca="false">SUM(C22:G22)</f>
        <v>53690.4798312366</v>
      </c>
    </row>
    <row r="24" customFormat="false" ht="19.5" hidden="false" customHeight="true" outlineLevel="0" collapsed="false">
      <c r="B24" s="30" t="s">
        <v>142</v>
      </c>
      <c r="C24" s="1"/>
      <c r="D24" s="1"/>
      <c r="E24" s="1"/>
      <c r="F24" s="1"/>
      <c r="G24" s="1"/>
      <c r="H24" s="1"/>
    </row>
    <row r="25" customFormat="false" ht="15" hidden="false" customHeight="false" outlineLevel="0" collapsed="false">
      <c r="B25" s="42" t="s">
        <v>143</v>
      </c>
      <c r="C25" s="43" t="n">
        <f aca="false">C12-C22</f>
        <v>212852</v>
      </c>
      <c r="D25" s="43" t="n">
        <f aca="false">D12-D22</f>
        <v>250325.912</v>
      </c>
      <c r="E25" s="43" t="n">
        <f aca="false">E12-E22</f>
        <v>316885.024112</v>
      </c>
      <c r="F25" s="43" t="n">
        <f aca="false">F12-F22</f>
        <v>401347.938034016</v>
      </c>
      <c r="G25" s="43" t="n">
        <f aca="false">G12-G22</f>
        <v>508570.98235544</v>
      </c>
      <c r="H25" s="43" t="n">
        <f aca="false">H12-H22</f>
        <v>1689981.85650146</v>
      </c>
    </row>
    <row r="26" customFormat="false" ht="15" hidden="false" customHeight="false" outlineLevel="0" collapsed="false">
      <c r="B26" s="42" t="s">
        <v>144</v>
      </c>
      <c r="C26" s="44" t="n">
        <f aca="false">C25</f>
        <v>212852</v>
      </c>
      <c r="D26" s="44" t="n">
        <f aca="false">C26+D25</f>
        <v>463177.912</v>
      </c>
      <c r="E26" s="44" t="n">
        <f aca="false">D26+E25</f>
        <v>780062.936112</v>
      </c>
      <c r="F26" s="44" t="n">
        <f aca="false">E26+F25</f>
        <v>1181410.87414602</v>
      </c>
      <c r="G26" s="44" t="n">
        <f aca="false">F26+G25</f>
        <v>1689981.85650146</v>
      </c>
      <c r="H26" s="43" t="n">
        <f aca="false">G26</f>
        <v>1689981.85650146</v>
      </c>
    </row>
    <row r="27" customFormat="false" ht="15" hidden="false" customHeight="false" outlineLevel="0" collapsed="false">
      <c r="B27" s="42" t="s">
        <v>145</v>
      </c>
      <c r="C27" s="45" t="n">
        <f aca="false">(C12-C22)/C12</f>
        <v>0.954493273542601</v>
      </c>
      <c r="D27" s="45" t="n">
        <f aca="false">(D12-D22)/D12</f>
        <v>0.960024882128204</v>
      </c>
      <c r="E27" s="45" t="n">
        <f aca="false">(E12-E22)/E12</f>
        <v>0.967283989641798</v>
      </c>
      <c r="F27" s="45" t="n">
        <f aca="false">(F12-F22)/F12</f>
        <v>0.973246914000122</v>
      </c>
      <c r="G27" s="45" t="n">
        <f aca="false">(G12-G22)/G12</f>
        <v>0.978134608117068</v>
      </c>
      <c r="H27" s="46" t="n">
        <f aca="false">(H12-H22)/H12</f>
        <v>0.969208389264144</v>
      </c>
    </row>
  </sheetData>
  <mergeCells count="1">
    <mergeCell ref="B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6"/>
    <col collapsed="false" customWidth="true" hidden="false" outlineLevel="0" max="8" min="3" style="0" width="14"/>
  </cols>
  <sheetData>
    <row r="1" customFormat="false" ht="30" hidden="false" customHeight="true" outlineLevel="0" collapsed="false">
      <c r="B1" s="17" t="s">
        <v>146</v>
      </c>
      <c r="C1" s="17"/>
      <c r="D1" s="17"/>
      <c r="E1" s="17"/>
      <c r="F1" s="17"/>
      <c r="G1" s="17"/>
      <c r="H1" s="17"/>
    </row>
    <row r="2" customFormat="false" ht="19.5" hidden="false" customHeight="true" outlineLevel="0" collapsed="false">
      <c r="B2" s="28" t="s">
        <v>111</v>
      </c>
      <c r="C2" s="28" t="s">
        <v>112</v>
      </c>
      <c r="D2" s="28" t="s">
        <v>113</v>
      </c>
      <c r="E2" s="28" t="s">
        <v>114</v>
      </c>
      <c r="F2" s="28" t="s">
        <v>115</v>
      </c>
      <c r="G2" s="28" t="s">
        <v>116</v>
      </c>
      <c r="H2" s="28" t="s">
        <v>117</v>
      </c>
    </row>
    <row r="3" customFormat="false" ht="19.5" hidden="false" customHeight="true" outlineLevel="0" collapsed="false">
      <c r="B3" s="29" t="s">
        <v>111</v>
      </c>
      <c r="C3" s="29" t="s">
        <v>118</v>
      </c>
      <c r="D3" s="29" t="s">
        <v>119</v>
      </c>
      <c r="E3" s="29" t="s">
        <v>120</v>
      </c>
      <c r="F3" s="29" t="s">
        <v>121</v>
      </c>
      <c r="G3" s="29" t="s">
        <v>122</v>
      </c>
      <c r="H3" s="29" t="s">
        <v>123</v>
      </c>
    </row>
    <row r="4" customFormat="false" ht="19.5" hidden="false" customHeight="true" outlineLevel="0" collapsed="false">
      <c r="B4" s="30" t="s">
        <v>124</v>
      </c>
      <c r="C4" s="1"/>
      <c r="D4" s="1"/>
      <c r="E4" s="1"/>
      <c r="F4" s="1"/>
      <c r="G4" s="1"/>
      <c r="H4" s="1"/>
    </row>
    <row r="5" customFormat="false" ht="15" hidden="false" customHeight="false" outlineLevel="0" collapsed="false">
      <c r="B5" s="31" t="s">
        <v>125</v>
      </c>
      <c r="C5" s="32" t="n">
        <v>78000</v>
      </c>
      <c r="D5" s="32" t="n">
        <v>99216</v>
      </c>
      <c r="E5" s="32" t="n">
        <v>126202.752</v>
      </c>
      <c r="F5" s="32" t="n">
        <v>160529.900544</v>
      </c>
      <c r="G5" s="32" t="n">
        <v>204194.033491968</v>
      </c>
      <c r="H5" s="33" t="n">
        <f aca="false">SUM(C5:G5)</f>
        <v>668142.686035968</v>
      </c>
    </row>
    <row r="6" customFormat="false" ht="15" hidden="false" customHeight="false" outlineLevel="0" collapsed="false">
      <c r="B6" s="31" t="s">
        <v>126</v>
      </c>
      <c r="C6" s="32" t="n">
        <v>202500</v>
      </c>
      <c r="D6" s="32" t="n">
        <v>257580</v>
      </c>
      <c r="E6" s="32" t="n">
        <v>327641.76</v>
      </c>
      <c r="F6" s="32" t="n">
        <v>416760.31872</v>
      </c>
      <c r="G6" s="32" t="n">
        <v>530119.12541184</v>
      </c>
      <c r="H6" s="33" t="n">
        <f aca="false">SUM(C6:G6)</f>
        <v>1734601.20413184</v>
      </c>
    </row>
    <row r="7" customFormat="false" ht="15" hidden="false" customHeight="false" outlineLevel="0" collapsed="false">
      <c r="B7" s="31" t="s">
        <v>127</v>
      </c>
      <c r="C7" s="32" t="n">
        <v>18000</v>
      </c>
      <c r="D7" s="32" t="n">
        <v>22896</v>
      </c>
      <c r="E7" s="32" t="n">
        <v>29123.712</v>
      </c>
      <c r="F7" s="32" t="n">
        <v>37045.361664</v>
      </c>
      <c r="G7" s="32" t="n">
        <v>47121.700036608</v>
      </c>
      <c r="H7" s="33" t="n">
        <f aca="false">SUM(C7:G7)</f>
        <v>154186.773700608</v>
      </c>
    </row>
    <row r="8" customFormat="false" ht="15" hidden="false" customHeight="false" outlineLevel="0" collapsed="false">
      <c r="B8" s="31" t="s">
        <v>128</v>
      </c>
      <c r="C8" s="32" t="n">
        <v>54400</v>
      </c>
      <c r="D8" s="32" t="n">
        <v>69196.8</v>
      </c>
      <c r="E8" s="32" t="n">
        <v>88018.3296</v>
      </c>
      <c r="F8" s="32" t="n">
        <v>111959.3152512</v>
      </c>
      <c r="G8" s="32" t="n">
        <v>142412.248999526</v>
      </c>
      <c r="H8" s="33" t="n">
        <f aca="false">SUM(C8:G8)</f>
        <v>465986.693850726</v>
      </c>
    </row>
    <row r="9" customFormat="false" ht="15" hidden="false" customHeight="false" outlineLevel="0" collapsed="false">
      <c r="B9" s="31" t="s">
        <v>129</v>
      </c>
      <c r="C9" s="32" t="n">
        <v>30000</v>
      </c>
      <c r="D9" s="32" t="n">
        <v>5300</v>
      </c>
      <c r="E9" s="32" t="n">
        <v>5618</v>
      </c>
      <c r="F9" s="32" t="n">
        <v>5955.08</v>
      </c>
      <c r="G9" s="32" t="n">
        <v>6312.3848</v>
      </c>
      <c r="H9" s="33" t="n">
        <f aca="false">SUM(C9:G9)</f>
        <v>53185.4648</v>
      </c>
    </row>
    <row r="10" customFormat="false" ht="15" hidden="false" customHeight="false" outlineLevel="0" collapsed="false">
      <c r="B10" s="31" t="s">
        <v>130</v>
      </c>
      <c r="C10" s="32" t="n">
        <v>18000</v>
      </c>
      <c r="D10" s="32" t="n">
        <v>19080</v>
      </c>
      <c r="E10" s="32" t="n">
        <v>20224.8</v>
      </c>
      <c r="F10" s="32" t="n">
        <v>21438.288</v>
      </c>
      <c r="G10" s="32" t="n">
        <v>22724.58528</v>
      </c>
      <c r="H10" s="33" t="n">
        <f aca="false">SUM(C10:G10)</f>
        <v>101467.67328</v>
      </c>
    </row>
    <row r="11" customFormat="false" ht="15" hidden="false" customHeight="false" outlineLevel="0" collapsed="false">
      <c r="B11" s="31" t="s">
        <v>131</v>
      </c>
      <c r="C11" s="32" t="n">
        <v>4500</v>
      </c>
      <c r="D11" s="32" t="n">
        <v>5056.2</v>
      </c>
      <c r="E11" s="32" t="n">
        <v>5681.14632</v>
      </c>
      <c r="F11" s="32" t="n">
        <v>6383.336005152</v>
      </c>
      <c r="G11" s="32" t="n">
        <v>7172.31633538879</v>
      </c>
      <c r="H11" s="33" t="n">
        <f aca="false">SUM(C11:G11)</f>
        <v>28792.9986605408</v>
      </c>
    </row>
    <row r="12" customFormat="false" ht="15" hidden="false" customHeight="false" outlineLevel="0" collapsed="false">
      <c r="B12" s="34" t="s">
        <v>132</v>
      </c>
      <c r="C12" s="35" t="n">
        <f aca="false">SUM(C5:C11)</f>
        <v>405400</v>
      </c>
      <c r="D12" s="35" t="n">
        <f aca="false">SUM(D5:D11)</f>
        <v>478325</v>
      </c>
      <c r="E12" s="35" t="n">
        <f aca="false">SUM(E5:E11)</f>
        <v>602510.49992</v>
      </c>
      <c r="F12" s="35" t="n">
        <f aca="false">SUM(F5:F11)</f>
        <v>760071.600184352</v>
      </c>
      <c r="G12" s="35" t="n">
        <f aca="false">SUM(G5:G11)</f>
        <v>960056.394355331</v>
      </c>
      <c r="H12" s="35" t="n">
        <f aca="false">SUM(C12:G12)</f>
        <v>3206363.49445968</v>
      </c>
    </row>
    <row r="14" customFormat="false" ht="19.5" hidden="false" customHeight="true" outlineLevel="0" collapsed="false">
      <c r="B14" s="36" t="s">
        <v>133</v>
      </c>
      <c r="C14" s="1"/>
      <c r="D14" s="1"/>
      <c r="E14" s="1"/>
      <c r="F14" s="1"/>
      <c r="G14" s="1"/>
      <c r="H14" s="1"/>
    </row>
    <row r="15" customFormat="false" ht="15" hidden="false" customHeight="false" outlineLevel="0" collapsed="false">
      <c r="B15" s="37" t="s">
        <v>134</v>
      </c>
      <c r="C15" s="38" t="n">
        <v>2160</v>
      </c>
      <c r="D15" s="38" t="n">
        <v>2280.96</v>
      </c>
      <c r="E15" s="38" t="n">
        <v>2408.69376</v>
      </c>
      <c r="F15" s="38" t="n">
        <v>2543.58061056</v>
      </c>
      <c r="G15" s="38" t="n">
        <v>2686.02112475136</v>
      </c>
      <c r="H15" s="39" t="n">
        <f aca="false">SUM(C15:G15)</f>
        <v>12079.2554953114</v>
      </c>
    </row>
    <row r="16" customFormat="false" ht="15" hidden="false" customHeight="false" outlineLevel="0" collapsed="false">
      <c r="B16" s="37" t="s">
        <v>135</v>
      </c>
      <c r="C16" s="38" t="n">
        <v>360</v>
      </c>
      <c r="D16" s="38" t="n">
        <v>380.16</v>
      </c>
      <c r="E16" s="38" t="n">
        <v>401.44896</v>
      </c>
      <c r="F16" s="38" t="n">
        <v>423.93010176</v>
      </c>
      <c r="G16" s="38" t="n">
        <v>447.67018745856</v>
      </c>
      <c r="H16" s="39" t="n">
        <f aca="false">SUM(C16:G16)</f>
        <v>2013.20924921856</v>
      </c>
    </row>
    <row r="17" customFormat="false" ht="15" hidden="false" customHeight="false" outlineLevel="0" collapsed="false">
      <c r="B17" s="37" t="s">
        <v>136</v>
      </c>
      <c r="C17" s="38" t="n">
        <v>96</v>
      </c>
      <c r="D17" s="38" t="n">
        <v>101.376</v>
      </c>
      <c r="E17" s="38" t="n">
        <v>107.053056</v>
      </c>
      <c r="F17" s="38" t="n">
        <v>113.048027136</v>
      </c>
      <c r="G17" s="38" t="n">
        <v>119.378716655616</v>
      </c>
      <c r="H17" s="39" t="n">
        <f aca="false">SUM(C17:G17)</f>
        <v>536.855799791616</v>
      </c>
    </row>
    <row r="18" customFormat="false" ht="15" hidden="false" customHeight="false" outlineLevel="0" collapsed="false">
      <c r="B18" s="37" t="s">
        <v>137</v>
      </c>
      <c r="C18" s="38" t="n">
        <v>640</v>
      </c>
      <c r="D18" s="38" t="n">
        <v>675.84</v>
      </c>
      <c r="E18" s="38" t="n">
        <v>713.68704</v>
      </c>
      <c r="F18" s="38" t="n">
        <v>753.65351424</v>
      </c>
      <c r="G18" s="38" t="n">
        <v>795.85811103744</v>
      </c>
      <c r="H18" s="39" t="n">
        <f aca="false">SUM(C18:G18)</f>
        <v>3579.03866527744</v>
      </c>
    </row>
    <row r="19" customFormat="false" ht="15" hidden="false" customHeight="false" outlineLevel="0" collapsed="false">
      <c r="B19" s="37" t="s">
        <v>138</v>
      </c>
      <c r="C19" s="38" t="n">
        <v>1200</v>
      </c>
      <c r="D19" s="38" t="n">
        <v>1296</v>
      </c>
      <c r="E19" s="38" t="n">
        <v>1399.68</v>
      </c>
      <c r="F19" s="38" t="n">
        <v>1511.6544</v>
      </c>
      <c r="G19" s="38" t="n">
        <v>1632.586752</v>
      </c>
      <c r="H19" s="39" t="n">
        <f aca="false">SUM(C19:G19)</f>
        <v>7039.921152</v>
      </c>
    </row>
    <row r="20" customFormat="false" ht="15" hidden="false" customHeight="false" outlineLevel="0" collapsed="false">
      <c r="B20" s="37" t="s">
        <v>139</v>
      </c>
      <c r="C20" s="38" t="n">
        <v>6000</v>
      </c>
      <c r="D20" s="38" t="n">
        <v>6000</v>
      </c>
      <c r="E20" s="38" t="n">
        <v>6000</v>
      </c>
      <c r="F20" s="38" t="n">
        <v>6000</v>
      </c>
      <c r="G20" s="38" t="n">
        <v>6000</v>
      </c>
      <c r="H20" s="39" t="n">
        <f aca="false">SUM(C20:G20)</f>
        <v>30000</v>
      </c>
    </row>
    <row r="21" customFormat="false" ht="15" hidden="false" customHeight="false" outlineLevel="0" collapsed="false">
      <c r="B21" s="37" t="s">
        <v>140</v>
      </c>
      <c r="C21" s="38" t="n">
        <v>500</v>
      </c>
      <c r="D21" s="38" t="n">
        <v>528</v>
      </c>
      <c r="E21" s="38" t="n">
        <v>557.568</v>
      </c>
      <c r="F21" s="38" t="n">
        <v>588.791808</v>
      </c>
      <c r="G21" s="38" t="n">
        <v>621.764149248</v>
      </c>
      <c r="H21" s="39" t="n">
        <f aca="false">SUM(C21:G21)</f>
        <v>2796.123957248</v>
      </c>
    </row>
    <row r="22" customFormat="false" ht="15" hidden="false" customHeight="false" outlineLevel="0" collapsed="false">
      <c r="B22" s="40" t="s">
        <v>141</v>
      </c>
      <c r="C22" s="41" t="n">
        <f aca="false">SUM(C15:C21)</f>
        <v>10956</v>
      </c>
      <c r="D22" s="41" t="n">
        <f aca="false">SUM(D15:D21)</f>
        <v>11262.336</v>
      </c>
      <c r="E22" s="41" t="n">
        <f aca="false">SUM(E15:E21)</f>
        <v>11588.130816</v>
      </c>
      <c r="F22" s="41" t="n">
        <f aca="false">SUM(F15:F21)</f>
        <v>11934.658461696</v>
      </c>
      <c r="G22" s="41" t="n">
        <f aca="false">SUM(G15:G21)</f>
        <v>12303.279041151</v>
      </c>
      <c r="H22" s="41" t="n">
        <f aca="false">SUM(C22:G22)</f>
        <v>58044.404318847</v>
      </c>
    </row>
    <row r="24" customFormat="false" ht="19.5" hidden="false" customHeight="true" outlineLevel="0" collapsed="false">
      <c r="B24" s="30" t="s">
        <v>142</v>
      </c>
      <c r="C24" s="1"/>
      <c r="D24" s="1"/>
      <c r="E24" s="1"/>
      <c r="F24" s="1"/>
      <c r="G24" s="1"/>
      <c r="H24" s="1"/>
    </row>
    <row r="25" customFormat="false" ht="15" hidden="false" customHeight="false" outlineLevel="0" collapsed="false">
      <c r="B25" s="42" t="s">
        <v>143</v>
      </c>
      <c r="C25" s="43" t="n">
        <f aca="false">C12-C22</f>
        <v>394444</v>
      </c>
      <c r="D25" s="43" t="n">
        <f aca="false">D12-D22</f>
        <v>467062.664</v>
      </c>
      <c r="E25" s="43" t="n">
        <f aca="false">E12-E22</f>
        <v>590922.369104</v>
      </c>
      <c r="F25" s="43" t="n">
        <f aca="false">F12-F22</f>
        <v>748136.941722656</v>
      </c>
      <c r="G25" s="43" t="n">
        <f aca="false">G12-G22</f>
        <v>947753.11531418</v>
      </c>
      <c r="H25" s="43" t="n">
        <f aca="false">H12-H22</f>
        <v>3148319.09014084</v>
      </c>
    </row>
    <row r="26" customFormat="false" ht="15" hidden="false" customHeight="false" outlineLevel="0" collapsed="false">
      <c r="B26" s="42" t="s">
        <v>144</v>
      </c>
      <c r="C26" s="44" t="n">
        <f aca="false">C25</f>
        <v>394444</v>
      </c>
      <c r="D26" s="44" t="n">
        <f aca="false">C26+D25</f>
        <v>861506.664</v>
      </c>
      <c r="E26" s="44" t="n">
        <f aca="false">D26+E25</f>
        <v>1452429.033104</v>
      </c>
      <c r="F26" s="44" t="n">
        <f aca="false">E26+F25</f>
        <v>2200565.97482666</v>
      </c>
      <c r="G26" s="44" t="n">
        <f aca="false">F26+G25</f>
        <v>3148319.09014084</v>
      </c>
      <c r="H26" s="43" t="n">
        <f aca="false">G26</f>
        <v>3148319.09014084</v>
      </c>
    </row>
    <row r="27" customFormat="false" ht="15" hidden="false" customHeight="false" outlineLevel="0" collapsed="false">
      <c r="B27" s="42" t="s">
        <v>145</v>
      </c>
      <c r="C27" s="45" t="n">
        <f aca="false">(C12-C22)/C12</f>
        <v>0.972974839664529</v>
      </c>
      <c r="D27" s="45" t="n">
        <f aca="false">(D12-D22)/D12</f>
        <v>0.976454636491925</v>
      </c>
      <c r="E27" s="45" t="n">
        <f aca="false">(E12-E22)/E12</f>
        <v>0.980766923036962</v>
      </c>
      <c r="F27" s="45" t="n">
        <f aca="false">(F12-F22)/F12</f>
        <v>0.984297981323337</v>
      </c>
      <c r="G27" s="45" t="n">
        <f aca="false">(G12-G22)/G12</f>
        <v>0.987184837147601</v>
      </c>
      <c r="H27" s="46" t="n">
        <f aca="false">(H12-H22)/H12</f>
        <v>0.981897122887301</v>
      </c>
    </row>
  </sheetData>
  <mergeCells count="1">
    <mergeCell ref="B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6"/>
    <col collapsed="false" customWidth="true" hidden="false" outlineLevel="0" max="8" min="3" style="0" width="14"/>
  </cols>
  <sheetData>
    <row r="1" customFormat="false" ht="30" hidden="false" customHeight="true" outlineLevel="0" collapsed="false">
      <c r="B1" s="17" t="s">
        <v>147</v>
      </c>
      <c r="C1" s="17"/>
      <c r="D1" s="17"/>
      <c r="E1" s="17"/>
      <c r="F1" s="17"/>
      <c r="G1" s="17"/>
      <c r="H1" s="17"/>
    </row>
    <row r="2" customFormat="false" ht="19.5" hidden="false" customHeight="true" outlineLevel="0" collapsed="false">
      <c r="B2" s="28" t="s">
        <v>111</v>
      </c>
      <c r="C2" s="28" t="s">
        <v>112</v>
      </c>
      <c r="D2" s="28" t="s">
        <v>113</v>
      </c>
      <c r="E2" s="28" t="s">
        <v>114</v>
      </c>
      <c r="F2" s="28" t="s">
        <v>115</v>
      </c>
      <c r="G2" s="28" t="s">
        <v>116</v>
      </c>
      <c r="H2" s="28" t="s">
        <v>117</v>
      </c>
    </row>
    <row r="3" customFormat="false" ht="19.5" hidden="false" customHeight="true" outlineLevel="0" collapsed="false">
      <c r="B3" s="29" t="s">
        <v>111</v>
      </c>
      <c r="C3" s="29" t="s">
        <v>118</v>
      </c>
      <c r="D3" s="29" t="s">
        <v>119</v>
      </c>
      <c r="E3" s="29" t="s">
        <v>120</v>
      </c>
      <c r="F3" s="29" t="s">
        <v>121</v>
      </c>
      <c r="G3" s="29" t="s">
        <v>122</v>
      </c>
      <c r="H3" s="29" t="s">
        <v>123</v>
      </c>
    </row>
    <row r="4" customFormat="false" ht="19.5" hidden="false" customHeight="true" outlineLevel="0" collapsed="false">
      <c r="B4" s="30" t="s">
        <v>124</v>
      </c>
      <c r="C4" s="1"/>
      <c r="D4" s="1"/>
      <c r="E4" s="1"/>
      <c r="F4" s="1"/>
      <c r="G4" s="1"/>
      <c r="H4" s="1"/>
    </row>
    <row r="5" customFormat="false" ht="15" hidden="false" customHeight="false" outlineLevel="0" collapsed="false">
      <c r="B5" s="31" t="s">
        <v>125</v>
      </c>
      <c r="C5" s="32" t="n">
        <v>23400</v>
      </c>
      <c r="D5" s="32" t="n">
        <v>29764.8</v>
      </c>
      <c r="E5" s="32" t="n">
        <v>37860.8256</v>
      </c>
      <c r="F5" s="32" t="n">
        <v>48158.9701632</v>
      </c>
      <c r="G5" s="32" t="n">
        <v>61258.2100475904</v>
      </c>
      <c r="H5" s="33" t="n">
        <f aca="false">SUM(C5:G5)</f>
        <v>200442.80581079</v>
      </c>
    </row>
    <row r="6" customFormat="false" ht="15" hidden="false" customHeight="false" outlineLevel="0" collapsed="false">
      <c r="B6" s="31" t="s">
        <v>126</v>
      </c>
      <c r="C6" s="32" t="n">
        <v>54000</v>
      </c>
      <c r="D6" s="32" t="n">
        <v>68688</v>
      </c>
      <c r="E6" s="32" t="n">
        <v>87371.136</v>
      </c>
      <c r="F6" s="32" t="n">
        <v>111136.084992</v>
      </c>
      <c r="G6" s="32" t="n">
        <v>141365.100109824</v>
      </c>
      <c r="H6" s="33" t="n">
        <f aca="false">SUM(C6:G6)</f>
        <v>462560.321101824</v>
      </c>
    </row>
    <row r="7" customFormat="false" ht="15" hidden="false" customHeight="false" outlineLevel="0" collapsed="false">
      <c r="B7" s="31" t="s">
        <v>127</v>
      </c>
      <c r="C7" s="32" t="n">
        <v>4500</v>
      </c>
      <c r="D7" s="32" t="n">
        <v>5724</v>
      </c>
      <c r="E7" s="32" t="n">
        <v>7280.928</v>
      </c>
      <c r="F7" s="32" t="n">
        <v>9261.340416</v>
      </c>
      <c r="G7" s="32" t="n">
        <v>11780.425009152</v>
      </c>
      <c r="H7" s="33" t="n">
        <f aca="false">SUM(C7:G7)</f>
        <v>38546.693425152</v>
      </c>
    </row>
    <row r="8" customFormat="false" ht="15" hidden="false" customHeight="false" outlineLevel="0" collapsed="false">
      <c r="B8" s="31" t="s">
        <v>128</v>
      </c>
      <c r="C8" s="32" t="n">
        <v>13600</v>
      </c>
      <c r="D8" s="32" t="n">
        <v>17299.2</v>
      </c>
      <c r="E8" s="32" t="n">
        <v>22004.5824</v>
      </c>
      <c r="F8" s="32" t="n">
        <v>27989.8288128</v>
      </c>
      <c r="G8" s="32" t="n">
        <v>35603.0622498816</v>
      </c>
      <c r="H8" s="33" t="n">
        <f aca="false">SUM(C8:G8)</f>
        <v>116496.673462682</v>
      </c>
    </row>
    <row r="9" customFormat="false" ht="15" hidden="false" customHeight="false" outlineLevel="0" collapsed="false">
      <c r="B9" s="31" t="s">
        <v>129</v>
      </c>
      <c r="C9" s="32" t="n">
        <v>15000</v>
      </c>
      <c r="D9" s="32" t="n">
        <v>5300</v>
      </c>
      <c r="E9" s="32" t="n">
        <v>5618</v>
      </c>
      <c r="F9" s="32" t="n">
        <v>5955.08</v>
      </c>
      <c r="G9" s="32" t="n">
        <v>6312.3848</v>
      </c>
      <c r="H9" s="33" t="n">
        <f aca="false">SUM(C9:G9)</f>
        <v>38185.4648</v>
      </c>
    </row>
    <row r="10" customFormat="false" ht="15" hidden="false" customHeight="false" outlineLevel="0" collapsed="false">
      <c r="B10" s="31" t="s">
        <v>130</v>
      </c>
      <c r="C10" s="32" t="n">
        <v>8000</v>
      </c>
      <c r="D10" s="32" t="n">
        <v>8480</v>
      </c>
      <c r="E10" s="32" t="n">
        <v>8988.8</v>
      </c>
      <c r="F10" s="32" t="n">
        <v>9528.128</v>
      </c>
      <c r="G10" s="32" t="n">
        <v>10099.81568</v>
      </c>
      <c r="H10" s="33" t="n">
        <f aca="false">SUM(C10:G10)</f>
        <v>45096.74368</v>
      </c>
    </row>
    <row r="11" customFormat="false" ht="15" hidden="false" customHeight="false" outlineLevel="0" collapsed="false">
      <c r="B11" s="31" t="s">
        <v>131</v>
      </c>
      <c r="C11" s="32" t="n">
        <v>2400</v>
      </c>
      <c r="D11" s="32" t="n">
        <v>2696.64</v>
      </c>
      <c r="E11" s="32" t="n">
        <v>3029.944704</v>
      </c>
      <c r="F11" s="32" t="n">
        <v>3404.4458694144</v>
      </c>
      <c r="G11" s="32" t="n">
        <v>3825.23537887402</v>
      </c>
      <c r="H11" s="33" t="n">
        <f aca="false">SUM(C11:G11)</f>
        <v>15356.2659522884</v>
      </c>
    </row>
    <row r="12" customFormat="false" ht="15" hidden="false" customHeight="false" outlineLevel="0" collapsed="false">
      <c r="B12" s="34" t="s">
        <v>132</v>
      </c>
      <c r="C12" s="35" t="n">
        <f aca="false">SUM(C5:C11)</f>
        <v>120900</v>
      </c>
      <c r="D12" s="35" t="n">
        <f aca="false">SUM(D5:D11)</f>
        <v>137952.64</v>
      </c>
      <c r="E12" s="35" t="n">
        <f aca="false">SUM(E5:E11)</f>
        <v>172154.216704</v>
      </c>
      <c r="F12" s="35" t="n">
        <f aca="false">SUM(F5:F11)</f>
        <v>215433.878253414</v>
      </c>
      <c r="G12" s="35" t="n">
        <f aca="false">SUM(G5:G11)</f>
        <v>270244.233275322</v>
      </c>
      <c r="H12" s="35" t="n">
        <f aca="false">SUM(C12:G12)</f>
        <v>916684.968232737</v>
      </c>
    </row>
    <row r="14" customFormat="false" ht="19.5" hidden="false" customHeight="true" outlineLevel="0" collapsed="false">
      <c r="B14" s="36" t="s">
        <v>133</v>
      </c>
      <c r="C14" s="1"/>
      <c r="D14" s="1"/>
      <c r="E14" s="1"/>
      <c r="F14" s="1"/>
      <c r="G14" s="1"/>
      <c r="H14" s="1"/>
    </row>
    <row r="15" customFormat="false" ht="15" hidden="false" customHeight="false" outlineLevel="0" collapsed="false">
      <c r="B15" s="37" t="s">
        <v>134</v>
      </c>
      <c r="C15" s="38" t="n">
        <v>648</v>
      </c>
      <c r="D15" s="38" t="n">
        <v>684.288</v>
      </c>
      <c r="E15" s="38" t="n">
        <v>722.608128</v>
      </c>
      <c r="F15" s="38" t="n">
        <v>763.074183168</v>
      </c>
      <c r="G15" s="38" t="n">
        <v>805.806337425408</v>
      </c>
      <c r="H15" s="39" t="n">
        <f aca="false">SUM(C15:G15)</f>
        <v>3623.77664859341</v>
      </c>
    </row>
    <row r="16" customFormat="false" ht="15" hidden="false" customHeight="false" outlineLevel="0" collapsed="false">
      <c r="B16" s="37" t="s">
        <v>135</v>
      </c>
      <c r="C16" s="38" t="n">
        <v>96</v>
      </c>
      <c r="D16" s="38" t="n">
        <v>101.376</v>
      </c>
      <c r="E16" s="38" t="n">
        <v>107.053056</v>
      </c>
      <c r="F16" s="38" t="n">
        <v>113.048027136</v>
      </c>
      <c r="G16" s="38" t="n">
        <v>119.378716655616</v>
      </c>
      <c r="H16" s="39" t="n">
        <f aca="false">SUM(C16:G16)</f>
        <v>536.855799791616</v>
      </c>
    </row>
    <row r="17" customFormat="false" ht="15" hidden="false" customHeight="false" outlineLevel="0" collapsed="false">
      <c r="B17" s="37" t="s">
        <v>136</v>
      </c>
      <c r="C17" s="38" t="n">
        <v>24</v>
      </c>
      <c r="D17" s="38" t="n">
        <v>25.344</v>
      </c>
      <c r="E17" s="38" t="n">
        <v>26.763264</v>
      </c>
      <c r="F17" s="38" t="n">
        <v>28.262006784</v>
      </c>
      <c r="G17" s="38" t="n">
        <v>29.844679163904</v>
      </c>
      <c r="H17" s="39" t="n">
        <f aca="false">SUM(C17:G17)</f>
        <v>134.213949947904</v>
      </c>
    </row>
    <row r="18" customFormat="false" ht="15" hidden="false" customHeight="false" outlineLevel="0" collapsed="false">
      <c r="B18" s="37" t="s">
        <v>137</v>
      </c>
      <c r="C18" s="38" t="n">
        <v>160</v>
      </c>
      <c r="D18" s="38" t="n">
        <v>168.96</v>
      </c>
      <c r="E18" s="38" t="n">
        <v>178.42176</v>
      </c>
      <c r="F18" s="38" t="n">
        <v>188.41337856</v>
      </c>
      <c r="G18" s="38" t="n">
        <v>198.96452775936</v>
      </c>
      <c r="H18" s="39" t="n">
        <f aca="false">SUM(C18:G18)</f>
        <v>894.75966631936</v>
      </c>
    </row>
    <row r="19" customFormat="false" ht="15" hidden="false" customHeight="false" outlineLevel="0" collapsed="false">
      <c r="B19" s="37" t="s">
        <v>138</v>
      </c>
      <c r="C19" s="38" t="n">
        <v>588</v>
      </c>
      <c r="D19" s="38" t="n">
        <v>635.04</v>
      </c>
      <c r="E19" s="38" t="n">
        <v>685.8432</v>
      </c>
      <c r="F19" s="38" t="n">
        <v>740.710656</v>
      </c>
      <c r="G19" s="38" t="n">
        <v>799.96750848</v>
      </c>
      <c r="H19" s="39" t="n">
        <f aca="false">SUM(C19:G19)</f>
        <v>3449.56136448</v>
      </c>
    </row>
    <row r="20" customFormat="false" ht="15" hidden="false" customHeight="false" outlineLevel="0" collapsed="false">
      <c r="B20" s="37" t="s">
        <v>139</v>
      </c>
      <c r="C20" s="38" t="n">
        <v>6000</v>
      </c>
      <c r="D20" s="38" t="n">
        <v>6000</v>
      </c>
      <c r="E20" s="38" t="n">
        <v>6000</v>
      </c>
      <c r="F20" s="38" t="n">
        <v>6000</v>
      </c>
      <c r="G20" s="38" t="n">
        <v>6000</v>
      </c>
      <c r="H20" s="39" t="n">
        <f aca="false">SUM(C20:G20)</f>
        <v>30000</v>
      </c>
    </row>
    <row r="21" customFormat="false" ht="15" hidden="false" customHeight="false" outlineLevel="0" collapsed="false">
      <c r="B21" s="37" t="s">
        <v>140</v>
      </c>
      <c r="C21" s="38" t="n">
        <v>500</v>
      </c>
      <c r="D21" s="38" t="n">
        <v>528</v>
      </c>
      <c r="E21" s="38" t="n">
        <v>557.568</v>
      </c>
      <c r="F21" s="38" t="n">
        <v>588.791808</v>
      </c>
      <c r="G21" s="38" t="n">
        <v>621.764149248</v>
      </c>
      <c r="H21" s="39" t="n">
        <f aca="false">SUM(C21:G21)</f>
        <v>2796.123957248</v>
      </c>
    </row>
    <row r="22" customFormat="false" ht="15" hidden="false" customHeight="false" outlineLevel="0" collapsed="false">
      <c r="B22" s="40" t="s">
        <v>141</v>
      </c>
      <c r="C22" s="41" t="n">
        <f aca="false">SUM(C15:C21)</f>
        <v>8016</v>
      </c>
      <c r="D22" s="41" t="n">
        <f aca="false">SUM(D15:D21)</f>
        <v>8143.008</v>
      </c>
      <c r="E22" s="41" t="n">
        <f aca="false">SUM(E15:E21)</f>
        <v>8278.257408</v>
      </c>
      <c r="F22" s="41" t="n">
        <f aca="false">SUM(F15:F21)</f>
        <v>8422.300059648</v>
      </c>
      <c r="G22" s="41" t="n">
        <f aca="false">SUM(G15:G21)</f>
        <v>8575.72591873229</v>
      </c>
      <c r="H22" s="41" t="n">
        <f aca="false">SUM(C22:G22)</f>
        <v>41435.2913863803</v>
      </c>
    </row>
    <row r="24" customFormat="false" ht="19.5" hidden="false" customHeight="true" outlineLevel="0" collapsed="false">
      <c r="B24" s="30" t="s">
        <v>142</v>
      </c>
      <c r="C24" s="1"/>
      <c r="D24" s="1"/>
      <c r="E24" s="1"/>
      <c r="F24" s="1"/>
      <c r="G24" s="1"/>
      <c r="H24" s="1"/>
    </row>
    <row r="25" customFormat="false" ht="15" hidden="false" customHeight="false" outlineLevel="0" collapsed="false">
      <c r="B25" s="42" t="s">
        <v>143</v>
      </c>
      <c r="C25" s="43" t="n">
        <f aca="false">C12-C22</f>
        <v>112884</v>
      </c>
      <c r="D25" s="43" t="n">
        <f aca="false">D12-D22</f>
        <v>129809.632</v>
      </c>
      <c r="E25" s="43" t="n">
        <f aca="false">E12-E22</f>
        <v>163875.959296</v>
      </c>
      <c r="F25" s="43" t="n">
        <f aca="false">F12-F22</f>
        <v>207011.578193766</v>
      </c>
      <c r="G25" s="43" t="n">
        <f aca="false">G12-G22</f>
        <v>261668.50735659</v>
      </c>
      <c r="H25" s="43" t="n">
        <f aca="false">H12-H22</f>
        <v>875249.676846356</v>
      </c>
    </row>
    <row r="26" customFormat="false" ht="15" hidden="false" customHeight="false" outlineLevel="0" collapsed="false">
      <c r="B26" s="42" t="s">
        <v>144</v>
      </c>
      <c r="C26" s="44" t="n">
        <f aca="false">C25</f>
        <v>112884</v>
      </c>
      <c r="D26" s="44" t="n">
        <f aca="false">C26+D25</f>
        <v>242693.632</v>
      </c>
      <c r="E26" s="44" t="n">
        <f aca="false">D26+E25</f>
        <v>406569.591296</v>
      </c>
      <c r="F26" s="44" t="n">
        <f aca="false">E26+F25</f>
        <v>613581.169489766</v>
      </c>
      <c r="G26" s="44" t="n">
        <f aca="false">F26+G25</f>
        <v>875249.676846356</v>
      </c>
      <c r="H26" s="43" t="n">
        <f aca="false">G26</f>
        <v>875249.676846356</v>
      </c>
    </row>
    <row r="27" customFormat="false" ht="15" hidden="false" customHeight="false" outlineLevel="0" collapsed="false">
      <c r="B27" s="42" t="s">
        <v>145</v>
      </c>
      <c r="C27" s="45" t="n">
        <f aca="false">(C12-C22)/C12</f>
        <v>0.933697270471464</v>
      </c>
      <c r="D27" s="45" t="n">
        <f aca="false">(D12-D22)/D12</f>
        <v>0.9409724380773</v>
      </c>
      <c r="E27" s="45" t="n">
        <f aca="false">(E12-E22)/E12</f>
        <v>0.951913711052262</v>
      </c>
      <c r="F27" s="45" t="n">
        <f aca="false">(F12-F22)/F12</f>
        <v>0.960905405742448</v>
      </c>
      <c r="G27" s="45" t="n">
        <f aca="false">(G12-G22)/G12</f>
        <v>0.968266757019028</v>
      </c>
      <c r="H27" s="46" t="n">
        <f aca="false">(H12-H22)/H12</f>
        <v>0.954798766400345</v>
      </c>
    </row>
  </sheetData>
  <mergeCells count="1">
    <mergeCell ref="B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3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4"/>
    <col collapsed="false" customWidth="true" hidden="false" outlineLevel="0" max="8" min="3" style="0" width="14"/>
  </cols>
  <sheetData>
    <row r="1" customFormat="false" ht="31.5" hidden="false" customHeight="true" outlineLevel="0" collapsed="false">
      <c r="B1" s="47" t="s">
        <v>148</v>
      </c>
      <c r="C1" s="47"/>
      <c r="D1" s="47"/>
      <c r="E1" s="47"/>
      <c r="F1" s="47"/>
      <c r="G1" s="47"/>
      <c r="H1" s="47"/>
    </row>
    <row r="2" customFormat="false" ht="19.5" hidden="false" customHeight="true" outlineLevel="0" collapsed="false">
      <c r="B2" s="18" t="s">
        <v>149</v>
      </c>
      <c r="C2" s="18" t="s">
        <v>150</v>
      </c>
      <c r="D2" s="18" t="s">
        <v>151</v>
      </c>
      <c r="E2" s="18" t="s">
        <v>152</v>
      </c>
      <c r="F2" s="18" t="s">
        <v>153</v>
      </c>
      <c r="G2" s="18" t="s">
        <v>154</v>
      </c>
      <c r="H2" s="18" t="s">
        <v>155</v>
      </c>
    </row>
    <row r="3" customFormat="false" ht="21.75" hidden="false" customHeight="true" outlineLevel="0" collapsed="false">
      <c r="B3" s="48" t="s">
        <v>156</v>
      </c>
      <c r="C3" s="1"/>
      <c r="D3" s="1"/>
      <c r="E3" s="1"/>
      <c r="F3" s="1"/>
      <c r="G3" s="1"/>
      <c r="H3" s="1"/>
    </row>
    <row r="4" customFormat="false" ht="15" hidden="false" customHeight="false" outlineLevel="0" collapsed="false">
      <c r="B4" s="49" t="s">
        <v>157</v>
      </c>
      <c r="C4" s="50" t="n">
        <v>223000</v>
      </c>
      <c r="D4" s="50" t="n">
        <v>260654</v>
      </c>
      <c r="E4" s="50" t="n">
        <v>327394.568</v>
      </c>
      <c r="F4" s="50" t="n">
        <v>412039.131296</v>
      </c>
      <c r="G4" s="50" t="n">
        <v>519442.610256512</v>
      </c>
      <c r="H4" s="51" t="n">
        <f aca="false">SUM(C4:G4)</f>
        <v>1742530.30955251</v>
      </c>
    </row>
    <row r="5" customFormat="false" ht="15" hidden="false" customHeight="false" outlineLevel="0" collapsed="false">
      <c r="B5" s="52" t="s">
        <v>158</v>
      </c>
      <c r="C5" s="50" t="n">
        <v>405400</v>
      </c>
      <c r="D5" s="50" t="n">
        <v>478038.8</v>
      </c>
      <c r="E5" s="50" t="n">
        <v>601885.5536</v>
      </c>
      <c r="F5" s="50" t="n">
        <v>759047.8361792</v>
      </c>
      <c r="G5" s="50" t="n">
        <v>958565.224339943</v>
      </c>
      <c r="H5" s="51" t="n">
        <f aca="false">SUM(C5:G5)</f>
        <v>3202937.41411914</v>
      </c>
    </row>
    <row r="6" customFormat="false" ht="15" hidden="false" customHeight="false" outlineLevel="0" collapsed="false">
      <c r="B6" s="53" t="s">
        <v>159</v>
      </c>
      <c r="C6" s="50" t="n">
        <v>120900</v>
      </c>
      <c r="D6" s="50" t="n">
        <v>137800</v>
      </c>
      <c r="E6" s="50" t="n">
        <v>171820.912</v>
      </c>
      <c r="F6" s="50" t="n">
        <v>214887.870784</v>
      </c>
      <c r="G6" s="50" t="n">
        <v>269448.942600448</v>
      </c>
      <c r="H6" s="51" t="n">
        <f aca="false">SUM(C6:G6)</f>
        <v>914857.725384448</v>
      </c>
    </row>
    <row r="7" customFormat="false" ht="15" hidden="false" customHeight="false" outlineLevel="0" collapsed="false">
      <c r="B7" s="54" t="s">
        <v>160</v>
      </c>
      <c r="C7" s="35" t="n">
        <v>749300</v>
      </c>
      <c r="D7" s="35" t="n">
        <v>876492.8</v>
      </c>
      <c r="E7" s="35" t="n">
        <v>1101101.0336</v>
      </c>
      <c r="F7" s="35" t="n">
        <v>1385974.8382592</v>
      </c>
      <c r="G7" s="35" t="n">
        <v>1747456.7771969</v>
      </c>
      <c r="H7" s="35" t="n">
        <f aca="false">SUM(C7:G7)</f>
        <v>5860325.4490561</v>
      </c>
    </row>
    <row r="9" customFormat="false" ht="21.75" hidden="false" customHeight="true" outlineLevel="0" collapsed="false">
      <c r="B9" s="55" t="s">
        <v>161</v>
      </c>
      <c r="C9" s="1"/>
      <c r="D9" s="1"/>
      <c r="E9" s="1"/>
      <c r="F9" s="1"/>
      <c r="G9" s="1"/>
      <c r="H9" s="1"/>
    </row>
    <row r="10" customFormat="false" ht="15" hidden="false" customHeight="false" outlineLevel="0" collapsed="false">
      <c r="B10" s="56" t="s">
        <v>157</v>
      </c>
      <c r="C10" s="57" t="n">
        <v>10148</v>
      </c>
      <c r="D10" s="57" t="n">
        <v>10335.488</v>
      </c>
      <c r="E10" s="57" t="n">
        <v>10547.491328</v>
      </c>
      <c r="F10" s="57" t="n">
        <v>10784.392122368</v>
      </c>
      <c r="G10" s="57" t="n">
        <v>11046.7681036206</v>
      </c>
      <c r="H10" s="58" t="n">
        <f aca="false">SUM(C10:G10)</f>
        <v>52862.1395539886</v>
      </c>
    </row>
    <row r="11" customFormat="false" ht="15" hidden="false" customHeight="false" outlineLevel="0" collapsed="false">
      <c r="B11" s="59" t="s">
        <v>158</v>
      </c>
      <c r="C11" s="57" t="n">
        <v>10956</v>
      </c>
      <c r="D11" s="57" t="n">
        <v>11174.336</v>
      </c>
      <c r="E11" s="57" t="n">
        <v>11417.762816</v>
      </c>
      <c r="F11" s="57" t="n">
        <v>11686.602653696</v>
      </c>
      <c r="G11" s="57" t="n">
        <v>11981.362571903</v>
      </c>
      <c r="H11" s="58" t="n">
        <f aca="false">SUM(C11:G11)</f>
        <v>57216.064041599</v>
      </c>
    </row>
    <row r="12" customFormat="false" ht="15" hidden="false" customHeight="false" outlineLevel="0" collapsed="false">
      <c r="B12" s="60" t="s">
        <v>159</v>
      </c>
      <c r="C12" s="57" t="n">
        <v>8016</v>
      </c>
      <c r="D12" s="57" t="n">
        <v>8055.008</v>
      </c>
      <c r="E12" s="57" t="n">
        <v>8107.889408</v>
      </c>
      <c r="F12" s="57" t="n">
        <v>8174.244251648</v>
      </c>
      <c r="G12" s="57" t="n">
        <v>8253.80944948429</v>
      </c>
      <c r="H12" s="58" t="n">
        <f aca="false">SUM(C12:G12)</f>
        <v>40606.9511091323</v>
      </c>
    </row>
    <row r="13" customFormat="false" ht="15" hidden="false" customHeight="false" outlineLevel="0" collapsed="false">
      <c r="B13" s="61" t="s">
        <v>141</v>
      </c>
      <c r="C13" s="41" t="n">
        <v>29120</v>
      </c>
      <c r="D13" s="41" t="n">
        <v>29564.832</v>
      </c>
      <c r="E13" s="41" t="n">
        <v>30073.143552</v>
      </c>
      <c r="F13" s="41" t="n">
        <v>30645.239027712</v>
      </c>
      <c r="G13" s="41" t="n">
        <v>31281.9401250079</v>
      </c>
      <c r="H13" s="41" t="n">
        <f aca="false">SUM(C13:G13)</f>
        <v>150685.15470472</v>
      </c>
    </row>
    <row r="15" customFormat="false" ht="21.75" hidden="false" customHeight="true" outlineLevel="0" collapsed="false">
      <c r="B15" s="62" t="s">
        <v>162</v>
      </c>
      <c r="C15" s="1"/>
      <c r="D15" s="1"/>
      <c r="E15" s="1"/>
      <c r="F15" s="1"/>
      <c r="G15" s="1"/>
      <c r="H15" s="1"/>
    </row>
    <row r="16" customFormat="false" ht="15" hidden="false" customHeight="false" outlineLevel="0" collapsed="false">
      <c r="B16" s="42" t="s">
        <v>163</v>
      </c>
      <c r="C16" s="43" t="n">
        <v>720180</v>
      </c>
      <c r="D16" s="43" t="n">
        <v>846927.968</v>
      </c>
      <c r="E16" s="43" t="n">
        <v>1071027.890048</v>
      </c>
      <c r="F16" s="43" t="n">
        <v>1355329.59923149</v>
      </c>
      <c r="G16" s="43" t="n">
        <v>1716174.8370719</v>
      </c>
      <c r="H16" s="63" t="n">
        <v>5709640.29435138</v>
      </c>
    </row>
    <row r="17" customFormat="false" ht="15" hidden="false" customHeight="false" outlineLevel="0" collapsed="false">
      <c r="B17" s="64" t="s">
        <v>144</v>
      </c>
      <c r="C17" s="44" t="n">
        <v>720180</v>
      </c>
      <c r="D17" s="44" t="n">
        <v>1567107.968</v>
      </c>
      <c r="E17" s="44" t="n">
        <v>2638135.858048</v>
      </c>
      <c r="F17" s="44" t="n">
        <v>3993465.45727949</v>
      </c>
      <c r="G17" s="44" t="n">
        <v>5709640.29435138</v>
      </c>
      <c r="H17" s="65" t="n">
        <v>5709640.29435138</v>
      </c>
    </row>
    <row r="18" customFormat="false" ht="15" hidden="false" customHeight="false" outlineLevel="0" collapsed="false">
      <c r="B18" s="66" t="s">
        <v>164</v>
      </c>
      <c r="C18" s="45" t="n">
        <v>0.961137061257173</v>
      </c>
      <c r="D18" s="45" t="n">
        <v>0.966269167299492</v>
      </c>
      <c r="E18" s="45" t="n">
        <v>0.972688116136194</v>
      </c>
      <c r="F18" s="45" t="n">
        <v>0.977889036523778</v>
      </c>
      <c r="G18" s="45" t="n">
        <v>0.982098590057725</v>
      </c>
      <c r="H18" s="67" t="n">
        <v>0.974287237796838</v>
      </c>
    </row>
    <row r="19" customFormat="false" ht="15" hidden="false" customHeight="false" outlineLevel="0" collapsed="false">
      <c r="B19" s="68" t="s">
        <v>165</v>
      </c>
      <c r="C19" s="69" t="n">
        <v>25.731456043956</v>
      </c>
      <c r="D19" s="69" t="n">
        <v>29.6464664504097</v>
      </c>
      <c r="E19" s="69" t="n">
        <v>36.6140982799509</v>
      </c>
      <c r="F19" s="69" t="n">
        <v>45.2264326281118</v>
      </c>
      <c r="G19" s="69" t="n">
        <v>55.8615217027388</v>
      </c>
      <c r="H19" s="70" t="n">
        <v>38.8911931008725</v>
      </c>
    </row>
    <row r="21" customFormat="false" ht="15" hidden="false" customHeight="false" outlineLevel="0" collapsed="false">
      <c r="B21" s="71" t="s">
        <v>166</v>
      </c>
    </row>
    <row r="34" customFormat="false" ht="15" hidden="false" customHeight="false" outlineLevel="0" collapsed="false">
      <c r="B34" s="43" t="n">
        <v>5709640.29435138</v>
      </c>
      <c r="C34" s="43" t="n">
        <v>5860325.4490561</v>
      </c>
      <c r="D34" s="43" t="n">
        <v>150685.15470472</v>
      </c>
      <c r="E34" s="46" t="n">
        <v>0.974287237796838</v>
      </c>
      <c r="F34" s="72" t="n">
        <v>38.8911931008725</v>
      </c>
    </row>
  </sheetData>
  <mergeCells count="1">
    <mergeCell ref="B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6"/>
    <col collapsed="false" customWidth="true" hidden="false" outlineLevel="0" max="8" min="3" style="0" width="14"/>
  </cols>
  <sheetData>
    <row r="1" customFormat="false" ht="30" hidden="false" customHeight="true" outlineLevel="0" collapsed="false">
      <c r="B1" s="47" t="s">
        <v>167</v>
      </c>
      <c r="C1" s="47"/>
      <c r="D1" s="47"/>
      <c r="E1" s="47"/>
      <c r="F1" s="47"/>
      <c r="G1" s="47"/>
      <c r="H1" s="47"/>
    </row>
    <row r="2" customFormat="false" ht="19.5" hidden="false" customHeight="true" outlineLevel="0" collapsed="false">
      <c r="B2" s="6" t="s">
        <v>168</v>
      </c>
      <c r="C2" s="6"/>
      <c r="D2" s="6"/>
      <c r="E2" s="6"/>
      <c r="F2" s="6"/>
      <c r="G2" s="6"/>
      <c r="H2" s="6"/>
    </row>
    <row r="3" customFormat="false" ht="19.5" hidden="false" customHeight="true" outlineLevel="0" collapsed="false">
      <c r="B3" s="6"/>
      <c r="C3" s="6"/>
      <c r="D3" s="6"/>
      <c r="E3" s="6"/>
      <c r="F3" s="6"/>
      <c r="G3" s="6"/>
      <c r="H3" s="6"/>
    </row>
    <row r="4" customFormat="false" ht="19.5" hidden="false" customHeight="true" outlineLevel="0" collapsed="false">
      <c r="B4" s="18" t="s">
        <v>169</v>
      </c>
      <c r="C4" s="18" t="s">
        <v>150</v>
      </c>
      <c r="D4" s="18" t="s">
        <v>151</v>
      </c>
      <c r="E4" s="18" t="s">
        <v>152</v>
      </c>
      <c r="F4" s="18" t="s">
        <v>153</v>
      </c>
      <c r="G4" s="18" t="s">
        <v>154</v>
      </c>
      <c r="H4" s="18" t="s">
        <v>155</v>
      </c>
    </row>
    <row r="5" customFormat="false" ht="15" hidden="false" customHeight="false" outlineLevel="0" collapsed="false">
      <c r="B5" s="73" t="s">
        <v>170</v>
      </c>
      <c r="C5" s="74" t="n">
        <v>4</v>
      </c>
      <c r="D5" s="74" t="n">
        <v>4</v>
      </c>
      <c r="E5" s="74" t="n">
        <v>6</v>
      </c>
      <c r="F5" s="74" t="n">
        <v>6</v>
      </c>
      <c r="G5" s="74" t="n">
        <v>8</v>
      </c>
      <c r="H5" s="75" t="n">
        <f aca="false">SUM(C5:G5)</f>
        <v>28</v>
      </c>
    </row>
    <row r="6" customFormat="false" ht="15" hidden="false" customHeight="false" outlineLevel="0" collapsed="false">
      <c r="B6" s="73" t="s">
        <v>171</v>
      </c>
      <c r="C6" s="74" t="n">
        <v>6</v>
      </c>
      <c r="D6" s="74" t="n">
        <v>6</v>
      </c>
      <c r="E6" s="74" t="n">
        <v>8</v>
      </c>
      <c r="F6" s="74" t="n">
        <v>8</v>
      </c>
      <c r="G6" s="74" t="n">
        <v>12</v>
      </c>
      <c r="H6" s="75" t="n">
        <f aca="false">SUM(C6:G6)</f>
        <v>40</v>
      </c>
    </row>
    <row r="7" customFormat="false" ht="15" hidden="false" customHeight="false" outlineLevel="0" collapsed="false">
      <c r="B7" s="73" t="s">
        <v>172</v>
      </c>
      <c r="C7" s="74" t="n">
        <v>2</v>
      </c>
      <c r="D7" s="74" t="n">
        <v>2</v>
      </c>
      <c r="E7" s="74" t="n">
        <v>4</v>
      </c>
      <c r="F7" s="74" t="n">
        <v>4</v>
      </c>
      <c r="G7" s="74" t="n">
        <v>6</v>
      </c>
      <c r="H7" s="75" t="n">
        <f aca="false">SUM(C7:G7)</f>
        <v>18</v>
      </c>
    </row>
    <row r="8" customFormat="false" ht="15" hidden="false" customHeight="false" outlineLevel="0" collapsed="false">
      <c r="B8" s="76" t="s">
        <v>173</v>
      </c>
      <c r="C8" s="77" t="n">
        <v>12</v>
      </c>
      <c r="D8" s="77" t="n">
        <v>12</v>
      </c>
      <c r="E8" s="77" t="n">
        <v>18</v>
      </c>
      <c r="F8" s="77" t="n">
        <v>18</v>
      </c>
      <c r="G8" s="77" t="n">
        <v>26</v>
      </c>
      <c r="H8" s="77" t="n">
        <f aca="false">SUM(C8:G8)</f>
        <v>86</v>
      </c>
    </row>
    <row r="10" customFormat="false" ht="19.5" hidden="false" customHeight="true" outlineLevel="0" collapsed="false">
      <c r="B10" s="62" t="s">
        <v>174</v>
      </c>
      <c r="C10" s="1"/>
      <c r="D10" s="1"/>
      <c r="E10" s="1"/>
      <c r="F10" s="1"/>
      <c r="G10" s="1"/>
      <c r="H10" s="1"/>
    </row>
    <row r="11" customFormat="false" ht="15" hidden="false" customHeight="false" outlineLevel="0" collapsed="false">
      <c r="B11" s="78" t="s">
        <v>175</v>
      </c>
      <c r="C11" s="50" t="n">
        <v>5000</v>
      </c>
      <c r="D11" s="50" t="n">
        <v>5300</v>
      </c>
      <c r="E11" s="50" t="n">
        <v>5618</v>
      </c>
      <c r="F11" s="50" t="n">
        <v>5955.08</v>
      </c>
      <c r="G11" s="50" t="n">
        <v>6312.3848</v>
      </c>
      <c r="H11" s="51" t="n">
        <f aca="false">SUM(C11:G11)</f>
        <v>28185.4648</v>
      </c>
    </row>
    <row r="12" customFormat="false" ht="15" hidden="false" customHeight="false" outlineLevel="0" collapsed="false">
      <c r="B12" s="79" t="s">
        <v>176</v>
      </c>
      <c r="C12" s="80" t="n">
        <v>120</v>
      </c>
      <c r="D12" s="80" t="n">
        <v>105.6</v>
      </c>
      <c r="E12" s="80" t="n">
        <v>92.928</v>
      </c>
      <c r="F12" s="80" t="n">
        <v>81.77664</v>
      </c>
      <c r="G12" s="80" t="n">
        <v>71.9634432</v>
      </c>
      <c r="H12" s="58" t="n">
        <f aca="false">SUM(C12:G12)</f>
        <v>472.2680832</v>
      </c>
    </row>
    <row r="13" customFormat="false" ht="15" hidden="false" customHeight="false" outlineLevel="0" collapsed="false">
      <c r="B13" s="78" t="s">
        <v>177</v>
      </c>
      <c r="C13" s="50" t="n">
        <v>60000</v>
      </c>
      <c r="D13" s="50" t="n">
        <v>63600</v>
      </c>
      <c r="E13" s="50" t="n">
        <v>101124</v>
      </c>
      <c r="F13" s="50" t="n">
        <v>107191.44</v>
      </c>
      <c r="G13" s="50" t="n">
        <v>164122.0048</v>
      </c>
      <c r="H13" s="51" t="n">
        <f aca="false">SUM(C13:G13)</f>
        <v>496037.4448</v>
      </c>
    </row>
    <row r="14" customFormat="false" ht="15" hidden="false" customHeight="false" outlineLevel="0" collapsed="false">
      <c r="B14" s="79" t="s">
        <v>178</v>
      </c>
      <c r="C14" s="80" t="n">
        <v>1440</v>
      </c>
      <c r="D14" s="80" t="n">
        <v>1267.2</v>
      </c>
      <c r="E14" s="80" t="n">
        <v>1672.704</v>
      </c>
      <c r="F14" s="80" t="n">
        <v>1471.97952</v>
      </c>
      <c r="G14" s="80" t="n">
        <v>1871.0495232</v>
      </c>
      <c r="H14" s="58" t="n">
        <f aca="false">SUM(C14:G14)</f>
        <v>7722.9330432</v>
      </c>
    </row>
    <row r="15" customFormat="false" ht="15" hidden="false" customHeight="false" outlineLevel="0" collapsed="false">
      <c r="B15" s="81" t="s">
        <v>179</v>
      </c>
      <c r="C15" s="82" t="n">
        <v>58560</v>
      </c>
      <c r="D15" s="82" t="n">
        <v>62332.8</v>
      </c>
      <c r="E15" s="82" t="n">
        <v>99451.296</v>
      </c>
      <c r="F15" s="82" t="n">
        <v>105719.46048</v>
      </c>
      <c r="G15" s="82" t="n">
        <v>162250.9552768</v>
      </c>
      <c r="H15" s="83" t="n">
        <f aca="false">SUM(C15:G15)</f>
        <v>488314.5117568</v>
      </c>
    </row>
    <row r="17" customFormat="false" ht="19.5" hidden="false" customHeight="true" outlineLevel="0" collapsed="false">
      <c r="B17" s="6" t="s">
        <v>180</v>
      </c>
      <c r="C17" s="6"/>
      <c r="D17" s="6"/>
      <c r="E17" s="6"/>
      <c r="F17" s="6"/>
      <c r="G17" s="6"/>
      <c r="H17" s="6"/>
    </row>
    <row r="18" customFormat="false" ht="19.5" hidden="false" customHeight="true" outlineLevel="0" collapsed="false">
      <c r="B18" s="6"/>
      <c r="C18" s="6"/>
      <c r="D18" s="6"/>
      <c r="E18" s="6"/>
      <c r="F18" s="6"/>
      <c r="G18" s="6"/>
      <c r="H18" s="6"/>
    </row>
    <row r="19" customFormat="false" ht="19.5" hidden="false" customHeight="true" outlineLevel="0" collapsed="false">
      <c r="B19" s="6"/>
      <c r="C19" s="6"/>
      <c r="D19" s="6"/>
      <c r="E19" s="6"/>
      <c r="F19" s="6"/>
      <c r="G19" s="6"/>
      <c r="H19" s="6"/>
    </row>
    <row r="20" customFormat="false" ht="19.5" hidden="false" customHeight="true" outlineLevel="0" collapsed="false">
      <c r="B20" s="6"/>
      <c r="C20" s="6"/>
      <c r="D20" s="6"/>
      <c r="E20" s="6"/>
      <c r="F20" s="6"/>
      <c r="G20" s="6"/>
      <c r="H20" s="6"/>
    </row>
  </sheetData>
  <mergeCells count="3">
    <mergeCell ref="B1:H1"/>
    <mergeCell ref="B2:H3"/>
    <mergeCell ref="B17:H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G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2"/>
    <col collapsed="false" customWidth="true" hidden="false" outlineLevel="0" max="7" min="3" style="0" width="14"/>
  </cols>
  <sheetData>
    <row r="1" customFormat="false" ht="27.75" hidden="false" customHeight="true" outlineLevel="0" collapsed="false">
      <c r="B1" s="17" t="s">
        <v>181</v>
      </c>
      <c r="C1" s="17"/>
      <c r="D1" s="17"/>
      <c r="E1" s="17"/>
      <c r="F1" s="17"/>
      <c r="G1" s="17"/>
    </row>
    <row r="3" customFormat="false" ht="15" hidden="false" customHeight="false" outlineLevel="0" collapsed="false">
      <c r="B3" s="18" t="s">
        <v>182</v>
      </c>
      <c r="C3" s="18" t="s">
        <v>183</v>
      </c>
      <c r="D3" s="18" t="s">
        <v>184</v>
      </c>
      <c r="E3" s="18" t="s">
        <v>185</v>
      </c>
      <c r="F3" s="18" t="s">
        <v>144</v>
      </c>
    </row>
    <row r="4" customFormat="false" ht="15" hidden="false" customHeight="false" outlineLevel="0" collapsed="false">
      <c r="B4" s="84" t="s">
        <v>150</v>
      </c>
      <c r="C4" s="85" t="n">
        <v>749300</v>
      </c>
      <c r="D4" s="85" t="n">
        <v>29120</v>
      </c>
      <c r="E4" s="85" t="n">
        <v>720180</v>
      </c>
      <c r="F4" s="85" t="n">
        <v>720180</v>
      </c>
    </row>
    <row r="5" customFormat="false" ht="15" hidden="false" customHeight="false" outlineLevel="0" collapsed="false">
      <c r="B5" s="84" t="s">
        <v>151</v>
      </c>
      <c r="C5" s="85" t="n">
        <v>876492.8</v>
      </c>
      <c r="D5" s="85" t="n">
        <v>29564.832</v>
      </c>
      <c r="E5" s="85" t="n">
        <v>846927.968</v>
      </c>
      <c r="F5" s="85" t="n">
        <v>1567107.968</v>
      </c>
    </row>
    <row r="6" customFormat="false" ht="15" hidden="false" customHeight="false" outlineLevel="0" collapsed="false">
      <c r="B6" s="84" t="s">
        <v>152</v>
      </c>
      <c r="C6" s="85" t="n">
        <v>1101101.0336</v>
      </c>
      <c r="D6" s="85" t="n">
        <v>30073.143552</v>
      </c>
      <c r="E6" s="85" t="n">
        <v>1071027.890048</v>
      </c>
      <c r="F6" s="85" t="n">
        <v>2638135.858048</v>
      </c>
    </row>
    <row r="7" customFormat="false" ht="15" hidden="false" customHeight="false" outlineLevel="0" collapsed="false">
      <c r="B7" s="84" t="s">
        <v>153</v>
      </c>
      <c r="C7" s="85" t="n">
        <v>1385974.8382592</v>
      </c>
      <c r="D7" s="85" t="n">
        <v>30645.239027712</v>
      </c>
      <c r="E7" s="85" t="n">
        <v>1355329.59923149</v>
      </c>
      <c r="F7" s="85" t="n">
        <v>3993465.45727949</v>
      </c>
    </row>
    <row r="8" customFormat="false" ht="15" hidden="false" customHeight="false" outlineLevel="0" collapsed="false">
      <c r="B8" s="84" t="s">
        <v>154</v>
      </c>
      <c r="C8" s="85" t="n">
        <v>1747456.7771969</v>
      </c>
      <c r="D8" s="85" t="n">
        <v>31281.9401250079</v>
      </c>
      <c r="E8" s="85" t="n">
        <v>1716174.8370719</v>
      </c>
      <c r="F8" s="85" t="n">
        <v>5709640.29435138</v>
      </c>
    </row>
  </sheetData>
  <mergeCells count="1">
    <mergeCell ref="B1:G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2026-05-11T18:14:57Z</dcterms:created>
  <dc:creator>openpyxl</dc:creator>
  <dc:description/>
  <dc:language>en-US</dc:language>
  <cp:lastModifiedBy/>
  <dcterms:modified xsi:type="dcterms:W3CDTF">2026-05-11T18:15:04Z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